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01 - Přesun zastávky" sheetId="2" r:id="rId2"/>
    <sheet name="ON  VRN - Ostataní náklad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001 - Přesun zastávky'!$C$85:$K$167</definedName>
    <definedName name="_xlnm.Print_Area" localSheetId="1">'SO 001 - Přesun zastávky'!$C$4:$J$39,'SO 001 - Přesun zastávky'!$C$45:$J$67,'SO 001 - Přesun zastávky'!$C$73:$K$167</definedName>
    <definedName name="_xlnm.Print_Titles" localSheetId="1">'SO 001 - Přesun zastávky'!$85:$85</definedName>
    <definedName name="_xlnm._FilterDatabase" localSheetId="2" hidden="1">'ON  VRN - Ostataní náklad...'!$C$84:$K$118</definedName>
    <definedName name="_xlnm.Print_Area" localSheetId="2">'ON  VRN - Ostataní náklad...'!$C$4:$J$39,'ON  VRN - Ostataní náklad...'!$C$45:$J$66,'ON  VRN - Ostataní náklad...'!$C$72:$K$118</definedName>
    <definedName name="_xlnm.Print_Titles" localSheetId="2">'ON  VRN - Ostataní náklad...'!$84:$84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17"/>
  <c r="BH117"/>
  <c r="BG117"/>
  <c r="BF117"/>
  <c r="T117"/>
  <c r="T116"/>
  <c r="R117"/>
  <c r="R116"/>
  <c r="P117"/>
  <c r="P116"/>
  <c r="BI114"/>
  <c r="BH114"/>
  <c r="BG114"/>
  <c r="BF114"/>
  <c r="T114"/>
  <c r="T113"/>
  <c r="R114"/>
  <c r="R113"/>
  <c r="P114"/>
  <c r="P113"/>
  <c r="BI111"/>
  <c r="BH111"/>
  <c r="BG111"/>
  <c r="BF111"/>
  <c r="T111"/>
  <c r="T110"/>
  <c r="R111"/>
  <c r="R110"/>
  <c r="P111"/>
  <c r="P110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82"/>
  <c r="J17"/>
  <c r="J12"/>
  <c r="J79"/>
  <c r="E7"/>
  <c r="E75"/>
  <c i="2" r="J37"/>
  <c r="J36"/>
  <c i="1" r="AY55"/>
  <c i="2" r="J35"/>
  <c i="1" r="AX55"/>
  <c i="2" r="BI164"/>
  <c r="BH164"/>
  <c r="BG164"/>
  <c r="BF164"/>
  <c r="T164"/>
  <c r="R164"/>
  <c r="P164"/>
  <c r="BI162"/>
  <c r="BH162"/>
  <c r="BG162"/>
  <c r="BF162"/>
  <c r="T162"/>
  <c r="R162"/>
  <c r="P162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T103"/>
  <c r="R104"/>
  <c r="R103"/>
  <c r="P104"/>
  <c r="P103"/>
  <c r="BI102"/>
  <c r="BH102"/>
  <c r="BG102"/>
  <c r="BF102"/>
  <c r="T102"/>
  <c r="R102"/>
  <c r="P102"/>
  <c r="BI98"/>
  <c r="BH98"/>
  <c r="BG98"/>
  <c r="BF98"/>
  <c r="T98"/>
  <c r="R98"/>
  <c r="P98"/>
  <c r="BI93"/>
  <c r="BH93"/>
  <c r="BG93"/>
  <c r="BF93"/>
  <c r="T93"/>
  <c r="R93"/>
  <c r="P93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83"/>
  <c r="J17"/>
  <c r="J12"/>
  <c r="J80"/>
  <c r="E7"/>
  <c r="E76"/>
  <c i="1" r="L50"/>
  <c r="AM50"/>
  <c r="AM49"/>
  <c r="L49"/>
  <c r="AM47"/>
  <c r="L47"/>
  <c r="L45"/>
  <c r="L44"/>
  <c i="2" r="J151"/>
  <c r="BK104"/>
  <c i="3" r="BK98"/>
  <c i="2" r="J162"/>
  <c r="BK151"/>
  <c r="BK147"/>
  <c r="J118"/>
  <c r="J104"/>
  <c r="BK89"/>
  <c i="3" r="J101"/>
  <c r="J96"/>
  <c r="BK103"/>
  <c r="J88"/>
  <c i="2" r="J147"/>
  <c r="BK133"/>
  <c r="J102"/>
  <c i="3" r="BK114"/>
  <c r="BK88"/>
  <c r="J111"/>
  <c i="2" r="J143"/>
  <c r="BK155"/>
  <c r="BK139"/>
  <c r="BK162"/>
  <c r="J124"/>
  <c r="J122"/>
  <c r="BK109"/>
  <c r="BK98"/>
  <c r="BK93"/>
  <c i="3" r="BK111"/>
  <c r="BK96"/>
  <c r="J106"/>
  <c i="2" r="BK128"/>
  <c i="3" r="J114"/>
  <c r="J94"/>
  <c i="2" r="J155"/>
  <c r="BK114"/>
  <c i="3" r="J103"/>
  <c r="BK101"/>
  <c i="2" r="BK164"/>
  <c r="J136"/>
  <c r="BK124"/>
  <c r="BK118"/>
  <c r="BK102"/>
  <c i="3" r="J117"/>
  <c r="BK90"/>
  <c i="2" r="J93"/>
  <c i="3" r="J98"/>
  <c i="2" r="J164"/>
  <c r="J139"/>
  <c r="J113"/>
  <c r="J89"/>
  <c i="3" r="BK92"/>
  <c r="BK117"/>
  <c r="J92"/>
  <c i="2" r="J133"/>
  <c r="BK143"/>
  <c r="J128"/>
  <c r="BK136"/>
  <c r="BK122"/>
  <c r="J114"/>
  <c r="J109"/>
  <c r="J98"/>
  <c r="BK113"/>
  <c i="3" r="BK106"/>
  <c r="BK94"/>
  <c r="J90"/>
  <c i="1" r="AS54"/>
  <c i="2" l="1" r="T146"/>
  <c r="R146"/>
  <c r="P146"/>
  <c r="BK88"/>
  <c r="J88"/>
  <c r="J61"/>
  <c r="BK108"/>
  <c r="J108"/>
  <c r="J64"/>
  <c r="BK161"/>
  <c r="J161"/>
  <c r="J66"/>
  <c r="R88"/>
  <c r="P97"/>
  <c r="T97"/>
  <c r="R108"/>
  <c r="R161"/>
  <c r="T88"/>
  <c r="P108"/>
  <c r="T161"/>
  <c i="3" r="BK100"/>
  <c r="J100"/>
  <c r="J62"/>
  <c i="2" r="P88"/>
  <c r="BK97"/>
  <c r="J97"/>
  <c r="J62"/>
  <c r="R97"/>
  <c r="T108"/>
  <c r="P161"/>
  <c i="3" r="BK87"/>
  <c r="J87"/>
  <c r="J61"/>
  <c r="P87"/>
  <c r="R87"/>
  <c r="T87"/>
  <c r="P100"/>
  <c r="R100"/>
  <c r="T100"/>
  <c i="2" r="BK146"/>
  <c r="J146"/>
  <c r="J65"/>
  <c r="BK103"/>
  <c r="J103"/>
  <c r="J63"/>
  <c i="3" r="BK110"/>
  <c r="J110"/>
  <c r="J63"/>
  <c r="BK113"/>
  <c r="J113"/>
  <c r="J64"/>
  <c r="BK116"/>
  <c r="J116"/>
  <c r="J65"/>
  <c r="E48"/>
  <c r="J52"/>
  <c r="J55"/>
  <c r="BE88"/>
  <c r="BE90"/>
  <c r="BE92"/>
  <c r="BE98"/>
  <c r="BE101"/>
  <c r="BE106"/>
  <c r="BE111"/>
  <c r="F55"/>
  <c r="BE94"/>
  <c r="BE96"/>
  <c r="BE103"/>
  <c r="BE114"/>
  <c r="BE117"/>
  <c i="2" r="E48"/>
  <c r="J52"/>
  <c r="F55"/>
  <c r="J55"/>
  <c r="BE89"/>
  <c r="BE93"/>
  <c r="BE98"/>
  <c r="BE102"/>
  <c r="BE104"/>
  <c r="BE109"/>
  <c r="BE113"/>
  <c r="BE114"/>
  <c r="BE122"/>
  <c r="BE124"/>
  <c r="BE118"/>
  <c r="BE128"/>
  <c r="BE133"/>
  <c r="BE136"/>
  <c r="BE139"/>
  <c r="BE143"/>
  <c r="BE147"/>
  <c r="BE151"/>
  <c r="BE155"/>
  <c r="BE162"/>
  <c r="BE164"/>
  <c r="F35"/>
  <c i="1" r="BB55"/>
  <c i="2" r="F36"/>
  <c i="1" r="BC55"/>
  <c i="3" r="F35"/>
  <c i="1" r="BB56"/>
  <c i="3" r="F37"/>
  <c i="1" r="BD56"/>
  <c i="3" r="F34"/>
  <c i="1" r="BA56"/>
  <c i="2" r="J34"/>
  <c i="1" r="AW55"/>
  <c i="3" r="J34"/>
  <c i="1" r="AW56"/>
  <c i="3" r="F36"/>
  <c i="1" r="BC56"/>
  <c i="2" r="F34"/>
  <c i="1" r="BA55"/>
  <c i="2" r="F37"/>
  <c i="1" r="BD55"/>
  <c i="3" l="1" r="R86"/>
  <c r="R85"/>
  <c r="P86"/>
  <c r="P85"/>
  <c i="1" r="AU56"/>
  <c i="3" r="T86"/>
  <c r="T85"/>
  <c i="2" r="P87"/>
  <c r="P86"/>
  <c i="1" r="AU55"/>
  <c i="2" r="T87"/>
  <c r="T86"/>
  <c r="R87"/>
  <c r="R86"/>
  <c i="3" r="BK86"/>
  <c r="J86"/>
  <c r="J60"/>
  <c i="2" r="BK87"/>
  <c r="J87"/>
  <c r="J60"/>
  <c i="1" r="BB54"/>
  <c r="W31"/>
  <c r="BA54"/>
  <c r="W30"/>
  <c i="3" r="J33"/>
  <c i="1" r="AV56"/>
  <c r="AT56"/>
  <c i="3" r="F33"/>
  <c i="1" r="AZ56"/>
  <c i="2" r="J33"/>
  <c i="1" r="AV55"/>
  <c r="AT55"/>
  <c r="BD54"/>
  <c r="W33"/>
  <c r="BC54"/>
  <c r="W32"/>
  <c i="2" r="F33"/>
  <c i="1" r="AZ55"/>
  <c i="2" l="1" r="BK86"/>
  <c r="J86"/>
  <c r="J59"/>
  <c i="3" r="BK85"/>
  <c r="J85"/>
  <c r="J59"/>
  <c i="1" r="AU54"/>
  <c r="AX54"/>
  <c r="AY54"/>
  <c r="AW54"/>
  <c r="AK30"/>
  <c r="AZ54"/>
  <c r="W29"/>
  <c i="3" l="1" r="J30"/>
  <c i="1" r="AG56"/>
  <c i="2" r="J30"/>
  <c i="1" r="AG55"/>
  <c r="AV54"/>
  <c r="AK29"/>
  <c i="2" l="1" r="J39"/>
  <c i="3" r="J39"/>
  <c i="1" r="AN56"/>
  <c r="AN55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<sst xmlns="http://schemas.openxmlformats.org/spreadsheetml/2006/main">
  <si>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</si>
  <si>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</si>
  <si>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</si>
  <si>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</si>
  <si>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</si>
  <si>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{91ea11a3-ea10-4af8-879e-e02dccfa44b7}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</si>
  <si>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</si>
  <si>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</si>
  <si>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</si>
  <si>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</si>
  <si>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</si>
  <si>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</si>
  <si>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</si>
  <si>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</si>
  <si>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19052025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</si>
  <si>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</si>
  <si>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</si>
  <si>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Přesun zastávky Franty Kocourka</t>
  </si>
  <si>
    <t>KSO:</t>
  </si>
  <si>
    <t/>
  </si>
  <si>
    <t>CC-CZ:</t>
  </si>
  <si>
    <t>Místo:</t>
  </si>
  <si>
    <t>Praha 5</t>
  </si>
  <si>
    <t>Datum:</t>
  </si>
  <si>
    <t>19. 5. 2025</t>
  </si>
  <si>
    <t>Zadavatel:</t>
  </si>
  <si>
    <t>IČ:</t>
  </si>
  <si>
    <t>00063631</t>
  </si>
  <si>
    <t>Městská část Praha 5, Nám 14 října</t>
  </si>
  <si>
    <t>DIČ:</t>
  </si>
  <si>
    <t>CZ00063631</t>
  </si>
  <si>
    <t>Účastník:</t>
  </si>
  <si>
    <t>Vyplň údaj</t>
  </si>
  <si>
    <t>Projektant:</t>
  </si>
  <si>
    <t>02406659</t>
  </si>
  <si>
    <t>Ing. Michal David, Nežárská 616, Praha 9</t>
  </si>
  <si>
    <t>CZ02406659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</si>
  <si>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</si>
  <si>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</si>
  <si>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</si>
  <si>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</si>
  <si>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</si>
  <si>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</si>
  <si>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</si>
  <si>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</si>
  <si>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</si>
  <si>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</si>
  <si>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</si>
  <si>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</si>
  <si>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</si>
  <si>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</si>
  <si>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</si>
  <si>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</si>
  <si>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</si>
  <si>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</si>
  <si>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</si>
  <si>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</si>
  <si>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</si>
  <si>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</si>
  <si>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</si>
  <si>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</si>
  <si>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</si>
  <si>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</si>
  <si>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</si>
  <si>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</si>
  <si>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</si>
  <si>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</si>
  <si>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</si>
  <si>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</si>
  <si>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</si>
  <si>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</si>
  <si>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</si>
  <si>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</si>
  <si>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</si>
  <si>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</si>
  <si>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</si>
  <si>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</si>
  <si>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</si>
  <si>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</si>
  <si>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</si>
  <si>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</si>
  <si>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</si>
  <si>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Přesun zastávky</t>
  </si>
  <si>
    <t>STA</t>
  </si>
  <si>
    <t>1</t>
  </si>
  <si>
    <t>{021dd092-6c82-46a1-a331-bd3a433f78d8}</t>
  </si>
  <si>
    <t>2</t>
  </si>
  <si>
    <t xml:space="preserve">ON  VRN</t>
  </si>
  <si>
    <t>Ostataní náklady + vedlejší rozpočtové náklady</t>
  </si>
  <si>
    <t>{351e906f-dba7-417c-bef7-d9f6275a7bf9}</t>
  </si>
  <si>
    <t>KRYCÍ LIST SOUPISU PRACÍ</t>
  </si>
  <si>
    <t>Objekt:</t>
  </si>
  <si>
    <t>SO 001 - Přesun zastávky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</si>
  <si>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</si>
  <si>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</si>
  <si>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</si>
  <si>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</si>
  <si>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</si>
  <si>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</si>
  <si>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</si>
  <si>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</si>
  <si>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</si>
  <si>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</si>
  <si>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</si>
  <si>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</si>
  <si>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</si>
  <si>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</si>
  <si>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</si>
  <si>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</si>
  <si>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</si>
  <si>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</si>
  <si>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</si>
  <si>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</si>
  <si>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</si>
  <si>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</si>
  <si>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</si>
  <si>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</si>
  <si>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</si>
  <si>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</si>
  <si>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</si>
  <si>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</si>
  <si>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</si>
  <si>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</si>
  <si>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s odstraněním kořenů ručně průměru kmene do 100 mm jakékoliv plochy v rovině nebo ve svahu o sklonu do 1:5</t>
  </si>
  <si>
    <t>m2</t>
  </si>
  <si>
    <t>CS ÚRS 2025 01</t>
  </si>
  <si>
    <t>4</t>
  </si>
  <si>
    <t>1020766481</t>
  </si>
  <si>
    <t>Online PSC</t>
  </si>
  <si>
    <t>https://podminky.urs.cz/item/CS_URS_2025_01/111211101</t>
  </si>
  <si>
    <t>VV</t>
  </si>
  <si>
    <t>"prořez zeleně u svislé dopravní značky" 2</t>
  </si>
  <si>
    <t>Součet</t>
  </si>
  <si>
    <t>113151111</t>
  </si>
  <si>
    <t>Rozebírání zpevněných ploch s přemístěním na skládku na vzdálenost do 20 m nebo s naložením na dopravní prostředek ze silničních panelů</t>
  </si>
  <si>
    <t>-558445286</t>
  </si>
  <si>
    <t>https://podminky.urs.cz/item/CS_URS_2025_01/113151111</t>
  </si>
  <si>
    <t>"demontáž ŽB panelů - odvoz na skládku" 12</t>
  </si>
  <si>
    <t>Zakládání</t>
  </si>
  <si>
    <t>3</t>
  </si>
  <si>
    <t>291211111</t>
  </si>
  <si>
    <t>Zřízení zpevněné plochy ze silničních panelů osazených do lože tl. 50 mm z kameniva</t>
  </si>
  <si>
    <t>462080204</t>
  </si>
  <si>
    <t>https://podminky.urs.cz/item/CS_URS_2025_01/291211111</t>
  </si>
  <si>
    <t>"osazení ŽB silničního panelu" 2*3*4</t>
  </si>
  <si>
    <t>M</t>
  </si>
  <si>
    <t>59381004</t>
  </si>
  <si>
    <t>panel silniční 3,00x2,00x0,15m</t>
  </si>
  <si>
    <t>kus</t>
  </si>
  <si>
    <t>8</t>
  </si>
  <si>
    <t>277797892</t>
  </si>
  <si>
    <t>6</t>
  </si>
  <si>
    <t>Úpravy povrchů, podlahy a osazování výplní</t>
  </si>
  <si>
    <t>5</t>
  </si>
  <si>
    <t>915241112</t>
  </si>
  <si>
    <t>Bezpečnostní barevný povrch vozovek červený pro podklad betonový</t>
  </si>
  <si>
    <t>-1644441933</t>
  </si>
  <si>
    <t>https://podminky.urs.cz/item/CS_URS_2025_01/915241112</t>
  </si>
  <si>
    <t>"nátěr kontrastního pruhu červenou barvou na beton" 6</t>
  </si>
  <si>
    <t>9</t>
  </si>
  <si>
    <t>Ostatní konstrukce a práce, bourání</t>
  </si>
  <si>
    <t>914111111</t>
  </si>
  <si>
    <t>Montáž svislé dopravní značky základní velikosti do 1 m2 objímkami na sloupky nebo konzoly</t>
  </si>
  <si>
    <t>-1867590475</t>
  </si>
  <si>
    <t>https://podminky.urs.cz/item/CS_URS_2025_01/914111111</t>
  </si>
  <si>
    <t>"SDZ E13 - MIMO BUS PID" 1</t>
  </si>
  <si>
    <t>7</t>
  </si>
  <si>
    <t>40445650</t>
  </si>
  <si>
    <t>dodatkové tabulky E7, E12, E13 500x300mm</t>
  </si>
  <si>
    <t>-144868199</t>
  </si>
  <si>
    <t>915221112</t>
  </si>
  <si>
    <t>Vodorovné dopravní značení stříkaným plastem vodící čára bílá šířky 250 mm souvislá retroreflexní</t>
  </si>
  <si>
    <t>m</t>
  </si>
  <si>
    <t>353126495</t>
  </si>
  <si>
    <t>https://podminky.urs.cz/item/CS_URS_2025_01/915221112</t>
  </si>
  <si>
    <t>"VDZ V4 - 0,25" 8,4</t>
  </si>
  <si>
    <t>915223111</t>
  </si>
  <si>
    <t>Orientační prvky pro nevidomé z plastu na pozemních komunikacích a komunikacích pro pěší varovný pás šířky 420 mm</t>
  </si>
  <si>
    <t>223429459</t>
  </si>
  <si>
    <t>https://podminky.urs.cz/item/CS_URS_2025_01/915223111</t>
  </si>
  <si>
    <t>"nalepovací pásy MEDIALINE" 6</t>
  </si>
  <si>
    <t>10</t>
  </si>
  <si>
    <t>915611111</t>
  </si>
  <si>
    <t>Předznačení pro vodorovné značení stříkané barvou nebo prováděné z nátěrových hmot liniové dělicí čáry, vodicí proužky</t>
  </si>
  <si>
    <t>-1266211962</t>
  </si>
  <si>
    <t>https://podminky.urs.cz/item/CS_URS_2025_01/915611111</t>
  </si>
  <si>
    <t>11</t>
  </si>
  <si>
    <t>936104212</t>
  </si>
  <si>
    <t>Montáž odpadkového koše páskováním na sloupy nebo sloupky</t>
  </si>
  <si>
    <t>-700904790</t>
  </si>
  <si>
    <t>https://podminky.urs.cz/item/CS_URS_2025_01/936104212</t>
  </si>
  <si>
    <t>"osazení odpadkového koše" 1</t>
  </si>
  <si>
    <t>966001312</t>
  </si>
  <si>
    <t>Odstranění odpadkového koše přichyceného páskováním nebo šrouby</t>
  </si>
  <si>
    <t>-1318574704</t>
  </si>
  <si>
    <t>https://podminky.urs.cz/item/CS_URS_2025_01/966001312</t>
  </si>
  <si>
    <t>"demontáž odpadkového koše" 1</t>
  </si>
  <si>
    <t>"koš bude uskladněn a zpětně použit"</t>
  </si>
  <si>
    <t>13</t>
  </si>
  <si>
    <t>R - 1.1</t>
  </si>
  <si>
    <t>Demontáž označníku zastávky komplet vč. odstranění původního základu</t>
  </si>
  <si>
    <t>kpl</t>
  </si>
  <si>
    <t>-1743984822</t>
  </si>
  <si>
    <t>"demontáž označníku zastávky, bude zpětně použit" 1</t>
  </si>
  <si>
    <t>14</t>
  </si>
  <si>
    <t>R - 1-2</t>
  </si>
  <si>
    <t>Osazení označníku MHD</t>
  </si>
  <si>
    <t>-1553855575</t>
  </si>
  <si>
    <t>"osazení označníku MHD " 1</t>
  </si>
  <si>
    <t>15</t>
  </si>
  <si>
    <t>R - 1-3</t>
  </si>
  <si>
    <t>Výroba panelové základny</t>
  </si>
  <si>
    <t>-1913564561</t>
  </si>
  <si>
    <t>"výroba panelové základny" 1</t>
  </si>
  <si>
    <t xml:space="preserve">"práce obsahují svářečské práce, nátěr plechu vč. dodávky materiálu" </t>
  </si>
  <si>
    <t>16</t>
  </si>
  <si>
    <t>R - 1-4</t>
  </si>
  <si>
    <t>Realizace bezariérového nájezdu z betonu C30/37</t>
  </si>
  <si>
    <t>m3</t>
  </si>
  <si>
    <t>-1403178183</t>
  </si>
  <si>
    <t>"realizace bezariérového nájezdu z betonu C30/37" 0,2</t>
  </si>
  <si>
    <t>997</t>
  </si>
  <si>
    <t>Přesun sutě</t>
  </si>
  <si>
    <t>17</t>
  </si>
  <si>
    <t>997221571</t>
  </si>
  <si>
    <t>Vodorovná doprava vybouraných hmot bez naložení, ale se složením a s hrubým urovnáním na vzdálenost do 1 km</t>
  </si>
  <si>
    <t>t</t>
  </si>
  <si>
    <t>1739312394</t>
  </si>
  <si>
    <t>https://podminky.urs.cz/item/CS_URS_2025_01/997221571</t>
  </si>
  <si>
    <t>"ŽB panely" 4,260</t>
  </si>
  <si>
    <t>18</t>
  </si>
  <si>
    <t>997221579</t>
  </si>
  <si>
    <t>Vodorovná doprava vybouraných hmot bez naložení, ale se složením a s hrubým urovnáním na vzdálenost Příplatek k ceně za každý další započatý 1 km přes 1 km</t>
  </si>
  <si>
    <t>2146764686</t>
  </si>
  <si>
    <t>https://podminky.urs.cz/item/CS_URS_2025_01/997221579</t>
  </si>
  <si>
    <t>4,260*19</t>
  </si>
  <si>
    <t>19</t>
  </si>
  <si>
    <t>997221861</t>
  </si>
  <si>
    <t>Poplatek za uložení stavebního odpadu na recyklační skládce (skládkovné) z prostého betonu zatříděného do Katalogu odpadů pod kódem 17 01 01</t>
  </si>
  <si>
    <t>140015247</t>
  </si>
  <si>
    <t>https://podminky.urs.cz/item/CS_URS_2025_01/997221861</t>
  </si>
  <si>
    <t>"obruby betonové" 1,520</t>
  </si>
  <si>
    <t>"zámková bet. dlažba" 3,308</t>
  </si>
  <si>
    <t>"pod. beton" 61,920+168,350</t>
  </si>
  <si>
    <t>998</t>
  </si>
  <si>
    <t>Přesun hmot</t>
  </si>
  <si>
    <t>20</t>
  </si>
  <si>
    <t>998229111</t>
  </si>
  <si>
    <t>Přesun hmot ruční pro pozemní komunikace s naložením a složením na vzdálenost do 50 m, s krytem z kameniva, monolitickým betonovým nebo živičným</t>
  </si>
  <si>
    <t>-1705516169</t>
  </si>
  <si>
    <t>https://podminky.urs.cz/item/CS_URS_2025_01/998229111</t>
  </si>
  <si>
    <t>998229121</t>
  </si>
  <si>
    <t>Přesun hmot ruční pro pozemní komunikace s naložením a složením na vzdálenost do 50 m, s krytem Příplatek k cenám za ruční zvětšený přesun přes vymezenou vodorovnou dopravní vzdálenost za každých dalších započatých 50 m</t>
  </si>
  <si>
    <t>1401969098</t>
  </si>
  <si>
    <t>https://podminky.urs.cz/item/CS_URS_2025_01/998229121</t>
  </si>
  <si>
    <t>5*11,138</t>
  </si>
  <si>
    <t xml:space="preserve">ON  VRN - Ostataní náklady +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</si>
  <si>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</si>
  <si>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</si>
  <si>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</si>
  <si>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</si>
  <si>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</si>
  <si>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</si>
  <si>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</si>
  <si>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</si>
  <si>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</si>
  <si>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</si>
  <si>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012164000</t>
  </si>
  <si>
    <t>Vytyčení a zaměření inženýrských sítí</t>
  </si>
  <si>
    <t>1024</t>
  </si>
  <si>
    <t>1608679259</t>
  </si>
  <si>
    <t>https://podminky.urs.cz/item/CS_URS_2025_01/012164000</t>
  </si>
  <si>
    <t>012444000</t>
  </si>
  <si>
    <t>Geodetické měření skutečného provedení stavby</t>
  </si>
  <si>
    <t>1508232320</t>
  </si>
  <si>
    <t>https://podminky.urs.cz/item/CS_URS_2025_01/012444000</t>
  </si>
  <si>
    <t>013254000</t>
  </si>
  <si>
    <t>Dokumentace skutečného provedení stavby</t>
  </si>
  <si>
    <t>1117134676</t>
  </si>
  <si>
    <t>https://podminky.urs.cz/item/CS_URS_2025_01/013254000</t>
  </si>
  <si>
    <t>013274000</t>
  </si>
  <si>
    <t>Pasportizace objektu před započetím prací</t>
  </si>
  <si>
    <t>-2061904633</t>
  </si>
  <si>
    <t>https://podminky.urs.cz/item/CS_URS_2025_01/013274000</t>
  </si>
  <si>
    <t>013284000</t>
  </si>
  <si>
    <t>Pasportizace objektu po provedení prací</t>
  </si>
  <si>
    <t>662200665</t>
  </si>
  <si>
    <t>https://podminky.urs.cz/item/CS_URS_2025_01/013284000</t>
  </si>
  <si>
    <t>072103001</t>
  </si>
  <si>
    <t>Zpracování projektu DIO vč. projednání a zajištění DIR komunikace II.a III. třídy (zajistí a projedná vybraný zhotovitel stavby)</t>
  </si>
  <si>
    <t>1732661148</t>
  </si>
  <si>
    <t>https://podminky.urs.cz/item/CS_URS_2025_01/072103001</t>
  </si>
  <si>
    <t>VRN3</t>
  </si>
  <si>
    <t>Zařízení staveniště</t>
  </si>
  <si>
    <t>030001000</t>
  </si>
  <si>
    <t>%</t>
  </si>
  <si>
    <t>-91340089</t>
  </si>
  <si>
    <t>https://podminky.urs.cz/item/CS_URS_2025_01/030001000</t>
  </si>
  <si>
    <t>034303000</t>
  </si>
  <si>
    <t>Dopravní značení na staveništi - realizace etap DIO vč. drobných stavebních úprav</t>
  </si>
  <si>
    <t>-871281969</t>
  </si>
  <si>
    <t>https://podminky.urs.cz/item/CS_URS_2025_01/034303000</t>
  </si>
  <si>
    <t>1 "dočasný umístění provizorního označníku v zastávkách</t>
  </si>
  <si>
    <t>034503000</t>
  </si>
  <si>
    <t>Informační tabule na staveništi</t>
  </si>
  <si>
    <t>139805462</t>
  </si>
  <si>
    <t>https://podminky.urs.cz/item/CS_URS_2025_01/034503000</t>
  </si>
  <si>
    <t>"Tabule s identifikačními údaji stavby" 1</t>
  </si>
  <si>
    <t>VRN4</t>
  </si>
  <si>
    <t>Inženýrská činnost</t>
  </si>
  <si>
    <t>045002000</t>
  </si>
  <si>
    <t>Kompletační a koordinační činnost</t>
  </si>
  <si>
    <t>2087033119</t>
  </si>
  <si>
    <t>https://podminky.urs.cz/item/CS_URS_2025_01/045002000</t>
  </si>
  <si>
    <t>VRN6</t>
  </si>
  <si>
    <t>Územní vlivy</t>
  </si>
  <si>
    <t>060001000</t>
  </si>
  <si>
    <t xml:space="preserve">Územní vlivy </t>
  </si>
  <si>
    <t>-294949261</t>
  </si>
  <si>
    <t>https://podminky.urs.cz/item/CS_URS_2025_01/060001000</t>
  </si>
  <si>
    <t>VRN7</t>
  </si>
  <si>
    <t>Provozní vlivy</t>
  </si>
  <si>
    <t>070001000</t>
  </si>
  <si>
    <t>910313640</t>
  </si>
  <si>
    <t>https://podminky.urs.cz/item/CS_URS_2025_01/070001000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</si>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</sst>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211101" TargetMode="External" /><Relationship Id="rId2" Type="http://schemas.openxmlformats.org/officeDocument/2006/relationships/hyperlink" Target="https://podminky.urs.cz/item/CS_URS_2025_01/113151111" TargetMode="External" /><Relationship Id="rId3" Type="http://schemas.openxmlformats.org/officeDocument/2006/relationships/hyperlink" Target="https://podminky.urs.cz/item/CS_URS_2025_01/291211111" TargetMode="External" /><Relationship Id="rId4" Type="http://schemas.openxmlformats.org/officeDocument/2006/relationships/hyperlink" Target="https://podminky.urs.cz/item/CS_URS_2025_01/915241112" TargetMode="External" /><Relationship Id="rId5" Type="http://schemas.openxmlformats.org/officeDocument/2006/relationships/hyperlink" Target="https://podminky.urs.cz/item/CS_URS_2025_01/914111111" TargetMode="External" /><Relationship Id="rId6" Type="http://schemas.openxmlformats.org/officeDocument/2006/relationships/hyperlink" Target="https://podminky.urs.cz/item/CS_URS_2025_01/915221112" TargetMode="External" /><Relationship Id="rId7" Type="http://schemas.openxmlformats.org/officeDocument/2006/relationships/hyperlink" Target="https://podminky.urs.cz/item/CS_URS_2025_01/915223111" TargetMode="External" /><Relationship Id="rId8" Type="http://schemas.openxmlformats.org/officeDocument/2006/relationships/hyperlink" Target="https://podminky.urs.cz/item/CS_URS_2025_01/915611111" TargetMode="External" /><Relationship Id="rId9" Type="http://schemas.openxmlformats.org/officeDocument/2006/relationships/hyperlink" Target="https://podminky.urs.cz/item/CS_URS_2025_01/936104212" TargetMode="External" /><Relationship Id="rId10" Type="http://schemas.openxmlformats.org/officeDocument/2006/relationships/hyperlink" Target="https://podminky.urs.cz/item/CS_URS_2025_01/966001312" TargetMode="External" /><Relationship Id="rId11" Type="http://schemas.openxmlformats.org/officeDocument/2006/relationships/hyperlink" Target="https://podminky.urs.cz/item/CS_URS_2025_01/997221571" TargetMode="External" /><Relationship Id="rId12" Type="http://schemas.openxmlformats.org/officeDocument/2006/relationships/hyperlink" Target="https://podminky.urs.cz/item/CS_URS_2025_01/997221579" TargetMode="External" /><Relationship Id="rId13" Type="http://schemas.openxmlformats.org/officeDocument/2006/relationships/hyperlink" Target="https://podminky.urs.cz/item/CS_URS_2025_01/997221861" TargetMode="External" /><Relationship Id="rId14" Type="http://schemas.openxmlformats.org/officeDocument/2006/relationships/hyperlink" Target="https://podminky.urs.cz/item/CS_URS_2025_01/998229111" TargetMode="External" /><Relationship Id="rId15" Type="http://schemas.openxmlformats.org/officeDocument/2006/relationships/hyperlink" Target="https://podminky.urs.cz/item/CS_URS_2025_01/998229121" TargetMode="External" /><Relationship Id="rId1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2164000" TargetMode="External" /><Relationship Id="rId2" Type="http://schemas.openxmlformats.org/officeDocument/2006/relationships/hyperlink" Target="https://podminky.urs.cz/item/CS_URS_2025_01/012444000" TargetMode="External" /><Relationship Id="rId3" Type="http://schemas.openxmlformats.org/officeDocument/2006/relationships/hyperlink" Target="https://podminky.urs.cz/item/CS_URS_2025_01/013254000" TargetMode="External" /><Relationship Id="rId4" Type="http://schemas.openxmlformats.org/officeDocument/2006/relationships/hyperlink" Target="https://podminky.urs.cz/item/CS_URS_2025_01/013274000" TargetMode="External" /><Relationship Id="rId5" Type="http://schemas.openxmlformats.org/officeDocument/2006/relationships/hyperlink" Target="https://podminky.urs.cz/item/CS_URS_2025_01/013284000" TargetMode="External" /><Relationship Id="rId6" Type="http://schemas.openxmlformats.org/officeDocument/2006/relationships/hyperlink" Target="https://podminky.urs.cz/item/CS_URS_2025_01/072103001" TargetMode="External" /><Relationship Id="rId7" Type="http://schemas.openxmlformats.org/officeDocument/2006/relationships/hyperlink" Target="https://podminky.urs.cz/item/CS_URS_2025_01/030001000" TargetMode="External" /><Relationship Id="rId8" Type="http://schemas.openxmlformats.org/officeDocument/2006/relationships/hyperlink" Target="https://podminky.urs.cz/item/CS_URS_2025_01/034303000" TargetMode="External" /><Relationship Id="rId9" Type="http://schemas.openxmlformats.org/officeDocument/2006/relationships/hyperlink" Target="https://podminky.urs.cz/item/CS_URS_2025_01/034503000" TargetMode="External" /><Relationship Id="rId10" Type="http://schemas.openxmlformats.org/officeDocument/2006/relationships/hyperlink" Target="https://podminky.urs.cz/item/CS_URS_2025_01/045002000" TargetMode="External" /><Relationship Id="rId11" Type="http://schemas.openxmlformats.org/officeDocument/2006/relationships/hyperlink" Target="https://podminky.urs.cz/item/CS_URS_2025_01/060001000" TargetMode="External" /><Relationship Id="rId12" Type="http://schemas.openxmlformats.org/officeDocument/2006/relationships/hyperlink" Target="https://podminky.urs.cz/item/CS_URS_2025_01/070001000" TargetMode="External" /><Relationship Id="rId1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39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19052025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Přesun zastávky Franty Kocourka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Praha 5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19. 5. 2025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Městská část Praha 5, Nám 14 října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Ing. Michal David, Nežárská 616, Praha 9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16.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001 - Přesun zastávky'!J30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83</v>
      </c>
      <c r="AR55" s="120"/>
      <c r="AS55" s="121">
        <v>0</v>
      </c>
      <c r="AT55" s="122">
        <f>ROUND(SUM(AV55:AW55),2)</f>
        <v>0</v>
      </c>
      <c r="AU55" s="123">
        <f>'SO 001 - Přesun zastávky'!P86</f>
        <v>0</v>
      </c>
      <c r="AV55" s="122">
        <f>'SO 001 - Přesun zastávky'!J33</f>
        <v>0</v>
      </c>
      <c r="AW55" s="122">
        <f>'SO 001 - Přesun zastávky'!J34</f>
        <v>0</v>
      </c>
      <c r="AX55" s="122">
        <f>'SO 001 - Přesun zastávky'!J35</f>
        <v>0</v>
      </c>
      <c r="AY55" s="122">
        <f>'SO 001 - Přesun zastávky'!J36</f>
        <v>0</v>
      </c>
      <c r="AZ55" s="122">
        <f>'SO 001 - Přesun zastávky'!F33</f>
        <v>0</v>
      </c>
      <c r="BA55" s="122">
        <f>'SO 001 - Přesun zastávky'!F34</f>
        <v>0</v>
      </c>
      <c r="BB55" s="122">
        <f>'SO 001 - Přesun zastávky'!F35</f>
        <v>0</v>
      </c>
      <c r="BC55" s="122">
        <f>'SO 001 - Přesun zastávky'!F36</f>
        <v>0</v>
      </c>
      <c r="BD55" s="124">
        <f>'SO 001 - Přesun zastávky'!F37</f>
        <v>0</v>
      </c>
      <c r="BE55" s="7"/>
      <c r="BT55" s="125" t="s">
        <v>84</v>
      </c>
      <c r="BV55" s="125" t="s">
        <v>78</v>
      </c>
      <c r="BW55" s="125" t="s">
        <v>85</v>
      </c>
      <c r="BX55" s="125" t="s">
        <v>5</v>
      </c>
      <c r="CL55" s="125" t="s">
        <v>19</v>
      </c>
      <c r="CM55" s="125" t="s">
        <v>86</v>
      </c>
    </row>
    <row r="56" s="7" customFormat="1" ht="24.75" customHeight="1">
      <c r="A56" s="113" t="s">
        <v>80</v>
      </c>
      <c r="B56" s="114"/>
      <c r="C56" s="115"/>
      <c r="D56" s="116" t="s">
        <v>87</v>
      </c>
      <c r="E56" s="116"/>
      <c r="F56" s="116"/>
      <c r="G56" s="116"/>
      <c r="H56" s="116"/>
      <c r="I56" s="117"/>
      <c r="J56" s="116" t="s">
        <v>88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'ON  VRN - Ostataní náklad...'!J30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83</v>
      </c>
      <c r="AR56" s="120"/>
      <c r="AS56" s="126">
        <v>0</v>
      </c>
      <c r="AT56" s="127">
        <f>ROUND(SUM(AV56:AW56),2)</f>
        <v>0</v>
      </c>
      <c r="AU56" s="128">
        <f>'ON  VRN - Ostataní náklad...'!P85</f>
        <v>0</v>
      </c>
      <c r="AV56" s="127">
        <f>'ON  VRN - Ostataní náklad...'!J33</f>
        <v>0</v>
      </c>
      <c r="AW56" s="127">
        <f>'ON  VRN - Ostataní náklad...'!J34</f>
        <v>0</v>
      </c>
      <c r="AX56" s="127">
        <f>'ON  VRN - Ostataní náklad...'!J35</f>
        <v>0</v>
      </c>
      <c r="AY56" s="127">
        <f>'ON  VRN - Ostataní náklad...'!J36</f>
        <v>0</v>
      </c>
      <c r="AZ56" s="127">
        <f>'ON  VRN - Ostataní náklad...'!F33</f>
        <v>0</v>
      </c>
      <c r="BA56" s="127">
        <f>'ON  VRN - Ostataní náklad...'!F34</f>
        <v>0</v>
      </c>
      <c r="BB56" s="127">
        <f>'ON  VRN - Ostataní náklad...'!F35</f>
        <v>0</v>
      </c>
      <c r="BC56" s="127">
        <f>'ON  VRN - Ostataní náklad...'!F36</f>
        <v>0</v>
      </c>
      <c r="BD56" s="129">
        <f>'ON  VRN - Ostataní náklad...'!F37</f>
        <v>0</v>
      </c>
      <c r="BE56" s="7"/>
      <c r="BT56" s="125" t="s">
        <v>84</v>
      </c>
      <c r="BV56" s="125" t="s">
        <v>78</v>
      </c>
      <c r="BW56" s="125" t="s">
        <v>89</v>
      </c>
      <c r="BX56" s="125" t="s">
        <v>5</v>
      </c>
      <c r="CL56" s="125" t="s">
        <v>19</v>
      </c>
      <c r="CM56" s="125" t="s">
        <v>86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iMJUNWpwL6LzB4W+WAiREJflF/FuXy0qHaX+iBVmxNVzIcSI42zG3B0tCbOjE6c+1gcQHB7jXlQ+RML7CdZq/Q==" hashValue="U3DRfC4Mf7xBYU8uwp29OEYsDSPihewR1uDJTbWGF0TEIpi386nFXwjDwthXIMe1iKhLz2B0TgOi1XQfT2sxU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01 - Přesun zastávky'!C2" display="/"/>
    <hyperlink ref="A56" location="'ON  VRN - Ostataní náklad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Přesun zastávky Franty Kocourka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19. 5. 2025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ROUND((SUM(BE86:BE167)),  2)</f>
        <v>0</v>
      </c>
      <c r="G33" s="40"/>
      <c r="H33" s="40"/>
      <c r="I33" s="150">
        <v>0.20999999999999999</v>
      </c>
      <c r="J33" s="149">
        <f>ROUND(((SUM(BE86:BE167))*I33),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ROUND((SUM(BF86:BF167)),  2)</f>
        <v>0</v>
      </c>
      <c r="G34" s="40"/>
      <c r="H34" s="40"/>
      <c r="I34" s="150">
        <v>0.12</v>
      </c>
      <c r="J34" s="149">
        <f>ROUND(((SUM(BF86:BF167))*I34),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ROUND((SUM(BG86:BG167)),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ROUND((SUM(BH86:BH167)),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ROUND((SUM(BI86:BI167)),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Přesun zastávky Franty Kocourka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001 - Přesun zastávky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Praha 5</v>
      </c>
      <c r="G52" s="42"/>
      <c r="H52" s="42"/>
      <c r="I52" s="34" t="s">
        <v>23</v>
      </c>
      <c r="J52" s="74" t="str">
        <f>IF(J12="","",J12)</f>
        <v>19. 5. 2025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Městská část Praha 5, Nám 14 října</v>
      </c>
      <c r="G54" s="42"/>
      <c r="H54" s="42"/>
      <c r="I54" s="34" t="s">
        <v>33</v>
      </c>
      <c r="J54" s="38" t="str">
        <f>E21</f>
        <v>Ing. Michal David, Nežárská 616, Praha 9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97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98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99</v>
      </c>
      <c r="E62" s="176"/>
      <c r="F62" s="176"/>
      <c r="G62" s="176"/>
      <c r="H62" s="176"/>
      <c r="I62" s="176"/>
      <c r="J62" s="177">
        <f>J97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100</v>
      </c>
      <c r="E63" s="176"/>
      <c r="F63" s="176"/>
      <c r="G63" s="176"/>
      <c r="H63" s="176"/>
      <c r="I63" s="176"/>
      <c r="J63" s="177">
        <f>J103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101</v>
      </c>
      <c r="E64" s="176"/>
      <c r="F64" s="176"/>
      <c r="G64" s="176"/>
      <c r="H64" s="176"/>
      <c r="I64" s="176"/>
      <c r="J64" s="177">
        <f>J108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102</v>
      </c>
      <c r="E65" s="176"/>
      <c r="F65" s="176"/>
      <c r="G65" s="176"/>
      <c r="H65" s="176"/>
      <c r="I65" s="176"/>
      <c r="J65" s="177">
        <f>J146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103</v>
      </c>
      <c r="E66" s="176"/>
      <c r="F66" s="176"/>
      <c r="G66" s="176"/>
      <c r="H66" s="176"/>
      <c r="I66" s="176"/>
      <c r="J66" s="177">
        <f>J161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104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Přesun zastávky Franty Kocourka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91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001 - Přesun zastávky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Praha 5</v>
      </c>
      <c r="G80" s="42"/>
      <c r="H80" s="42"/>
      <c r="I80" s="34" t="s">
        <v>23</v>
      </c>
      <c r="J80" s="74" t="str">
        <f>IF(J12="","",J12)</f>
        <v>19. 5. 2025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40.05" customHeight="1">
      <c r="A82" s="40"/>
      <c r="B82" s="41"/>
      <c r="C82" s="34" t="s">
        <v>25</v>
      </c>
      <c r="D82" s="42"/>
      <c r="E82" s="42"/>
      <c r="F82" s="29" t="str">
        <f>E15</f>
        <v>Městská část Praha 5, Nám 14 října</v>
      </c>
      <c r="G82" s="42"/>
      <c r="H82" s="42"/>
      <c r="I82" s="34" t="s">
        <v>33</v>
      </c>
      <c r="J82" s="38" t="str">
        <f>E21</f>
        <v>Ing. Michal David, Nežárská 616, Praha 9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31</v>
      </c>
      <c r="D83" s="42"/>
      <c r="E83" s="42"/>
      <c r="F83" s="29" t="str">
        <f>IF(E18="","",E18)</f>
        <v>Vyplň údaj</v>
      </c>
      <c r="G83" s="42"/>
      <c r="H83" s="42"/>
      <c r="I83" s="34" t="s">
        <v>38</v>
      </c>
      <c r="J83" s="38" t="str">
        <f>E24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105</v>
      </c>
      <c r="D85" s="182" t="s">
        <v>61</v>
      </c>
      <c r="E85" s="182" t="s">
        <v>57</v>
      </c>
      <c r="F85" s="182" t="s">
        <v>58</v>
      </c>
      <c r="G85" s="182" t="s">
        <v>106</v>
      </c>
      <c r="H85" s="182" t="s">
        <v>107</v>
      </c>
      <c r="I85" s="182" t="s">
        <v>108</v>
      </c>
      <c r="J85" s="182" t="s">
        <v>95</v>
      </c>
      <c r="K85" s="183" t="s">
        <v>109</v>
      </c>
      <c r="L85" s="184"/>
      <c r="M85" s="94" t="s">
        <v>19</v>
      </c>
      <c r="N85" s="95" t="s">
        <v>46</v>
      </c>
      <c r="O85" s="95" t="s">
        <v>110</v>
      </c>
      <c r="P85" s="95" t="s">
        <v>111</v>
      </c>
      <c r="Q85" s="95" t="s">
        <v>112</v>
      </c>
      <c r="R85" s="95" t="s">
        <v>113</v>
      </c>
      <c r="S85" s="95" t="s">
        <v>114</v>
      </c>
      <c r="T85" s="96" t="s">
        <v>115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116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11.15047</v>
      </c>
      <c r="S86" s="98"/>
      <c r="T86" s="188">
        <f>T87</f>
        <v>4.274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75</v>
      </c>
      <c r="AU86" s="19" t="s">
        <v>96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75</v>
      </c>
      <c r="E87" s="193" t="s">
        <v>117</v>
      </c>
      <c r="F87" s="193" t="s">
        <v>118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P88+P97+P103+P108+P146+P161</f>
        <v>0</v>
      </c>
      <c r="Q87" s="198"/>
      <c r="R87" s="199">
        <f>R88+R97+R103+R108+R146+R161</f>
        <v>11.15047</v>
      </c>
      <c r="S87" s="198"/>
      <c r="T87" s="200">
        <f>T88+T97+T103+T108+T146+T161</f>
        <v>4.274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84</v>
      </c>
      <c r="AT87" s="202" t="s">
        <v>75</v>
      </c>
      <c r="AU87" s="202" t="s">
        <v>76</v>
      </c>
      <c r="AY87" s="201" t="s">
        <v>119</v>
      </c>
      <c r="BK87" s="203">
        <f>BK88+BK97+BK103+BK108+BK146+BK161</f>
        <v>0</v>
      </c>
    </row>
    <row r="88" s="12" customFormat="1" ht="22.8" customHeight="1">
      <c r="A88" s="12"/>
      <c r="B88" s="190"/>
      <c r="C88" s="191"/>
      <c r="D88" s="192" t="s">
        <v>75</v>
      </c>
      <c r="E88" s="204" t="s">
        <v>84</v>
      </c>
      <c r="F88" s="204" t="s">
        <v>120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SUM(P89:P96)</f>
        <v>0</v>
      </c>
      <c r="Q88" s="198"/>
      <c r="R88" s="199">
        <f>SUM(R89:R96)</f>
        <v>0</v>
      </c>
      <c r="S88" s="198"/>
      <c r="T88" s="200">
        <f>SUM(T89:T96)</f>
        <v>4.2599999999999998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84</v>
      </c>
      <c r="AT88" s="202" t="s">
        <v>75</v>
      </c>
      <c r="AU88" s="202" t="s">
        <v>84</v>
      </c>
      <c r="AY88" s="201" t="s">
        <v>119</v>
      </c>
      <c r="BK88" s="203">
        <f>SUM(BK89:BK96)</f>
        <v>0</v>
      </c>
    </row>
    <row r="89" s="2" customFormat="1" ht="24.15" customHeight="1">
      <c r="A89" s="40"/>
      <c r="B89" s="41"/>
      <c r="C89" s="206" t="s">
        <v>84</v>
      </c>
      <c r="D89" s="206" t="s">
        <v>121</v>
      </c>
      <c r="E89" s="207" t="s">
        <v>122</v>
      </c>
      <c r="F89" s="208" t="s">
        <v>123</v>
      </c>
      <c r="G89" s="209" t="s">
        <v>124</v>
      </c>
      <c r="H89" s="210">
        <v>2</v>
      </c>
      <c r="I89" s="211"/>
      <c r="J89" s="212">
        <f>ROUND(I89*H89,2)</f>
        <v>0</v>
      </c>
      <c r="K89" s="208" t="s">
        <v>125</v>
      </c>
      <c r="L89" s="46"/>
      <c r="M89" s="213" t="s">
        <v>19</v>
      </c>
      <c r="N89" s="214" t="s">
        <v>47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126</v>
      </c>
      <c r="AT89" s="217" t="s">
        <v>121</v>
      </c>
      <c r="AU89" s="217" t="s">
        <v>86</v>
      </c>
      <c r="AY89" s="19" t="s">
        <v>119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84</v>
      </c>
      <c r="BK89" s="218">
        <f>ROUND(I89*H89,2)</f>
        <v>0</v>
      </c>
      <c r="BL89" s="19" t="s">
        <v>126</v>
      </c>
      <c r="BM89" s="217" t="s">
        <v>127</v>
      </c>
    </row>
    <row r="90" s="2" customFormat="1">
      <c r="A90" s="40"/>
      <c r="B90" s="41"/>
      <c r="C90" s="42"/>
      <c r="D90" s="219" t="s">
        <v>128</v>
      </c>
      <c r="E90" s="42"/>
      <c r="F90" s="220" t="s">
        <v>129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128</v>
      </c>
      <c r="AU90" s="19" t="s">
        <v>86</v>
      </c>
    </row>
    <row r="91" s="13" customFormat="1">
      <c r="A91" s="13"/>
      <c r="B91" s="224"/>
      <c r="C91" s="225"/>
      <c r="D91" s="226" t="s">
        <v>130</v>
      </c>
      <c r="E91" s="227" t="s">
        <v>19</v>
      </c>
      <c r="F91" s="228" t="s">
        <v>131</v>
      </c>
      <c r="G91" s="225"/>
      <c r="H91" s="229">
        <v>2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130</v>
      </c>
      <c r="AU91" s="235" t="s">
        <v>86</v>
      </c>
      <c r="AV91" s="13" t="s">
        <v>86</v>
      </c>
      <c r="AW91" s="13" t="s">
        <v>37</v>
      </c>
      <c r="AX91" s="13" t="s">
        <v>76</v>
      </c>
      <c r="AY91" s="235" t="s">
        <v>119</v>
      </c>
    </row>
    <row r="92" s="14" customFormat="1">
      <c r="A92" s="14"/>
      <c r="B92" s="236"/>
      <c r="C92" s="237"/>
      <c r="D92" s="226" t="s">
        <v>130</v>
      </c>
      <c r="E92" s="238" t="s">
        <v>19</v>
      </c>
      <c r="F92" s="239" t="s">
        <v>132</v>
      </c>
      <c r="G92" s="237"/>
      <c r="H92" s="240">
        <v>2</v>
      </c>
      <c r="I92" s="241"/>
      <c r="J92" s="237"/>
      <c r="K92" s="237"/>
      <c r="L92" s="242"/>
      <c r="M92" s="243"/>
      <c r="N92" s="244"/>
      <c r="O92" s="244"/>
      <c r="P92" s="244"/>
      <c r="Q92" s="244"/>
      <c r="R92" s="244"/>
      <c r="S92" s="244"/>
      <c r="T92" s="245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6" t="s">
        <v>130</v>
      </c>
      <c r="AU92" s="246" t="s">
        <v>86</v>
      </c>
      <c r="AV92" s="14" t="s">
        <v>126</v>
      </c>
      <c r="AW92" s="14" t="s">
        <v>37</v>
      </c>
      <c r="AX92" s="14" t="s">
        <v>84</v>
      </c>
      <c r="AY92" s="246" t="s">
        <v>119</v>
      </c>
    </row>
    <row r="93" s="2" customFormat="1" ht="24.15" customHeight="1">
      <c r="A93" s="40"/>
      <c r="B93" s="41"/>
      <c r="C93" s="206" t="s">
        <v>86</v>
      </c>
      <c r="D93" s="206" t="s">
        <v>121</v>
      </c>
      <c r="E93" s="207" t="s">
        <v>133</v>
      </c>
      <c r="F93" s="208" t="s">
        <v>134</v>
      </c>
      <c r="G93" s="209" t="s">
        <v>124</v>
      </c>
      <c r="H93" s="210">
        <v>12</v>
      </c>
      <c r="I93" s="211"/>
      <c r="J93" s="212">
        <f>ROUND(I93*H93,2)</f>
        <v>0</v>
      </c>
      <c r="K93" s="208" t="s">
        <v>125</v>
      </c>
      <c r="L93" s="46"/>
      <c r="M93" s="213" t="s">
        <v>19</v>
      </c>
      <c r="N93" s="214" t="s">
        <v>47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0.35499999999999998</v>
      </c>
      <c r="T93" s="216">
        <f>S93*H93</f>
        <v>4.2599999999999998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126</v>
      </c>
      <c r="AT93" s="217" t="s">
        <v>121</v>
      </c>
      <c r="AU93" s="217" t="s">
        <v>86</v>
      </c>
      <c r="AY93" s="19" t="s">
        <v>119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84</v>
      </c>
      <c r="BK93" s="218">
        <f>ROUND(I93*H93,2)</f>
        <v>0</v>
      </c>
      <c r="BL93" s="19" t="s">
        <v>126</v>
      </c>
      <c r="BM93" s="217" t="s">
        <v>135</v>
      </c>
    </row>
    <row r="94" s="2" customFormat="1">
      <c r="A94" s="40"/>
      <c r="B94" s="41"/>
      <c r="C94" s="42"/>
      <c r="D94" s="219" t="s">
        <v>128</v>
      </c>
      <c r="E94" s="42"/>
      <c r="F94" s="220" t="s">
        <v>136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128</v>
      </c>
      <c r="AU94" s="19" t="s">
        <v>86</v>
      </c>
    </row>
    <row r="95" s="13" customFormat="1">
      <c r="A95" s="13"/>
      <c r="B95" s="224"/>
      <c r="C95" s="225"/>
      <c r="D95" s="226" t="s">
        <v>130</v>
      </c>
      <c r="E95" s="227" t="s">
        <v>19</v>
      </c>
      <c r="F95" s="228" t="s">
        <v>137</v>
      </c>
      <c r="G95" s="225"/>
      <c r="H95" s="229">
        <v>12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130</v>
      </c>
      <c r="AU95" s="235" t="s">
        <v>86</v>
      </c>
      <c r="AV95" s="13" t="s">
        <v>86</v>
      </c>
      <c r="AW95" s="13" t="s">
        <v>37</v>
      </c>
      <c r="AX95" s="13" t="s">
        <v>76</v>
      </c>
      <c r="AY95" s="235" t="s">
        <v>119</v>
      </c>
    </row>
    <row r="96" s="14" customFormat="1">
      <c r="A96" s="14"/>
      <c r="B96" s="236"/>
      <c r="C96" s="237"/>
      <c r="D96" s="226" t="s">
        <v>130</v>
      </c>
      <c r="E96" s="238" t="s">
        <v>19</v>
      </c>
      <c r="F96" s="239" t="s">
        <v>132</v>
      </c>
      <c r="G96" s="237"/>
      <c r="H96" s="240">
        <v>12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130</v>
      </c>
      <c r="AU96" s="246" t="s">
        <v>86</v>
      </c>
      <c r="AV96" s="14" t="s">
        <v>126</v>
      </c>
      <c r="AW96" s="14" t="s">
        <v>37</v>
      </c>
      <c r="AX96" s="14" t="s">
        <v>84</v>
      </c>
      <c r="AY96" s="246" t="s">
        <v>119</v>
      </c>
    </row>
    <row r="97" s="12" customFormat="1" ht="22.8" customHeight="1">
      <c r="A97" s="12"/>
      <c r="B97" s="190"/>
      <c r="C97" s="191"/>
      <c r="D97" s="192" t="s">
        <v>75</v>
      </c>
      <c r="E97" s="204" t="s">
        <v>86</v>
      </c>
      <c r="F97" s="204" t="s">
        <v>138</v>
      </c>
      <c r="G97" s="191"/>
      <c r="H97" s="191"/>
      <c r="I97" s="194"/>
      <c r="J97" s="205">
        <f>BK97</f>
        <v>0</v>
      </c>
      <c r="K97" s="191"/>
      <c r="L97" s="196"/>
      <c r="M97" s="197"/>
      <c r="N97" s="198"/>
      <c r="O97" s="198"/>
      <c r="P97" s="199">
        <f>SUM(P98:P102)</f>
        <v>0</v>
      </c>
      <c r="Q97" s="198"/>
      <c r="R97" s="199">
        <f>SUM(R98:R102)</f>
        <v>11.052000000000001</v>
      </c>
      <c r="S97" s="198"/>
      <c r="T97" s="200">
        <f>SUM(T98:T102)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84</v>
      </c>
      <c r="AT97" s="202" t="s">
        <v>75</v>
      </c>
      <c r="AU97" s="202" t="s">
        <v>84</v>
      </c>
      <c r="AY97" s="201" t="s">
        <v>119</v>
      </c>
      <c r="BK97" s="203">
        <f>SUM(BK98:BK102)</f>
        <v>0</v>
      </c>
    </row>
    <row r="98" s="2" customFormat="1" ht="16.5" customHeight="1">
      <c r="A98" s="40"/>
      <c r="B98" s="41"/>
      <c r="C98" s="206" t="s">
        <v>139</v>
      </c>
      <c r="D98" s="206" t="s">
        <v>121</v>
      </c>
      <c r="E98" s="207" t="s">
        <v>140</v>
      </c>
      <c r="F98" s="208" t="s">
        <v>141</v>
      </c>
      <c r="G98" s="209" t="s">
        <v>124</v>
      </c>
      <c r="H98" s="210">
        <v>24</v>
      </c>
      <c r="I98" s="211"/>
      <c r="J98" s="212">
        <f>ROUND(I98*H98,2)</f>
        <v>0</v>
      </c>
      <c r="K98" s="208" t="s">
        <v>125</v>
      </c>
      <c r="L98" s="46"/>
      <c r="M98" s="213" t="s">
        <v>19</v>
      </c>
      <c r="N98" s="214" t="s">
        <v>47</v>
      </c>
      <c r="O98" s="86"/>
      <c r="P98" s="215">
        <f>O98*H98</f>
        <v>0</v>
      </c>
      <c r="Q98" s="215">
        <v>0.108</v>
      </c>
      <c r="R98" s="215">
        <f>Q98*H98</f>
        <v>2.5920000000000001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126</v>
      </c>
      <c r="AT98" s="217" t="s">
        <v>121</v>
      </c>
      <c r="AU98" s="217" t="s">
        <v>86</v>
      </c>
      <c r="AY98" s="19" t="s">
        <v>119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84</v>
      </c>
      <c r="BK98" s="218">
        <f>ROUND(I98*H98,2)</f>
        <v>0</v>
      </c>
      <c r="BL98" s="19" t="s">
        <v>126</v>
      </c>
      <c r="BM98" s="217" t="s">
        <v>142</v>
      </c>
    </row>
    <row r="99" s="2" customFormat="1">
      <c r="A99" s="40"/>
      <c r="B99" s="41"/>
      <c r="C99" s="42"/>
      <c r="D99" s="219" t="s">
        <v>128</v>
      </c>
      <c r="E99" s="42"/>
      <c r="F99" s="220" t="s">
        <v>143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128</v>
      </c>
      <c r="AU99" s="19" t="s">
        <v>86</v>
      </c>
    </row>
    <row r="100" s="13" customFormat="1">
      <c r="A100" s="13"/>
      <c r="B100" s="224"/>
      <c r="C100" s="225"/>
      <c r="D100" s="226" t="s">
        <v>130</v>
      </c>
      <c r="E100" s="227" t="s">
        <v>19</v>
      </c>
      <c r="F100" s="228" t="s">
        <v>144</v>
      </c>
      <c r="G100" s="225"/>
      <c r="H100" s="229">
        <v>24</v>
      </c>
      <c r="I100" s="230"/>
      <c r="J100" s="225"/>
      <c r="K100" s="225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130</v>
      </c>
      <c r="AU100" s="235" t="s">
        <v>86</v>
      </c>
      <c r="AV100" s="13" t="s">
        <v>86</v>
      </c>
      <c r="AW100" s="13" t="s">
        <v>37</v>
      </c>
      <c r="AX100" s="13" t="s">
        <v>76</v>
      </c>
      <c r="AY100" s="235" t="s">
        <v>119</v>
      </c>
    </row>
    <row r="101" s="14" customFormat="1">
      <c r="A101" s="14"/>
      <c r="B101" s="236"/>
      <c r="C101" s="237"/>
      <c r="D101" s="226" t="s">
        <v>130</v>
      </c>
      <c r="E101" s="238" t="s">
        <v>19</v>
      </c>
      <c r="F101" s="239" t="s">
        <v>132</v>
      </c>
      <c r="G101" s="237"/>
      <c r="H101" s="240">
        <v>24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130</v>
      </c>
      <c r="AU101" s="246" t="s">
        <v>86</v>
      </c>
      <c r="AV101" s="14" t="s">
        <v>126</v>
      </c>
      <c r="AW101" s="14" t="s">
        <v>37</v>
      </c>
      <c r="AX101" s="14" t="s">
        <v>84</v>
      </c>
      <c r="AY101" s="246" t="s">
        <v>119</v>
      </c>
    </row>
    <row r="102" s="2" customFormat="1" ht="16.5" customHeight="1">
      <c r="A102" s="40"/>
      <c r="B102" s="41"/>
      <c r="C102" s="247" t="s">
        <v>126</v>
      </c>
      <c r="D102" s="247" t="s">
        <v>145</v>
      </c>
      <c r="E102" s="248" t="s">
        <v>146</v>
      </c>
      <c r="F102" s="249" t="s">
        <v>147</v>
      </c>
      <c r="G102" s="250" t="s">
        <v>148</v>
      </c>
      <c r="H102" s="251">
        <v>4</v>
      </c>
      <c r="I102" s="252"/>
      <c r="J102" s="253">
        <f>ROUND(I102*H102,2)</f>
        <v>0</v>
      </c>
      <c r="K102" s="249" t="s">
        <v>125</v>
      </c>
      <c r="L102" s="254"/>
      <c r="M102" s="255" t="s">
        <v>19</v>
      </c>
      <c r="N102" s="256" t="s">
        <v>47</v>
      </c>
      <c r="O102" s="86"/>
      <c r="P102" s="215">
        <f>O102*H102</f>
        <v>0</v>
      </c>
      <c r="Q102" s="215">
        <v>2.1150000000000002</v>
      </c>
      <c r="R102" s="215">
        <f>Q102*H102</f>
        <v>8.4600000000000009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149</v>
      </c>
      <c r="AT102" s="217" t="s">
        <v>145</v>
      </c>
      <c r="AU102" s="217" t="s">
        <v>86</v>
      </c>
      <c r="AY102" s="19" t="s">
        <v>119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84</v>
      </c>
      <c r="BK102" s="218">
        <f>ROUND(I102*H102,2)</f>
        <v>0</v>
      </c>
      <c r="BL102" s="19" t="s">
        <v>126</v>
      </c>
      <c r="BM102" s="217" t="s">
        <v>150</v>
      </c>
    </row>
    <row r="103" s="12" customFormat="1" ht="22.8" customHeight="1">
      <c r="A103" s="12"/>
      <c r="B103" s="190"/>
      <c r="C103" s="191"/>
      <c r="D103" s="192" t="s">
        <v>75</v>
      </c>
      <c r="E103" s="204" t="s">
        <v>151</v>
      </c>
      <c r="F103" s="204" t="s">
        <v>152</v>
      </c>
      <c r="G103" s="191"/>
      <c r="H103" s="191"/>
      <c r="I103" s="194"/>
      <c r="J103" s="205">
        <f>BK103</f>
        <v>0</v>
      </c>
      <c r="K103" s="191"/>
      <c r="L103" s="196"/>
      <c r="M103" s="197"/>
      <c r="N103" s="198"/>
      <c r="O103" s="198"/>
      <c r="P103" s="199">
        <f>SUM(P104:P107)</f>
        <v>0</v>
      </c>
      <c r="Q103" s="198"/>
      <c r="R103" s="199">
        <f>SUM(R104:R107)</f>
        <v>0.069360000000000005</v>
      </c>
      <c r="S103" s="198"/>
      <c r="T103" s="200">
        <f>SUM(T104:T107)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84</v>
      </c>
      <c r="AT103" s="202" t="s">
        <v>75</v>
      </c>
      <c r="AU103" s="202" t="s">
        <v>84</v>
      </c>
      <c r="AY103" s="201" t="s">
        <v>119</v>
      </c>
      <c r="BK103" s="203">
        <f>SUM(BK104:BK107)</f>
        <v>0</v>
      </c>
    </row>
    <row r="104" s="2" customFormat="1" ht="16.5" customHeight="1">
      <c r="A104" s="40"/>
      <c r="B104" s="41"/>
      <c r="C104" s="206" t="s">
        <v>153</v>
      </c>
      <c r="D104" s="206" t="s">
        <v>121</v>
      </c>
      <c r="E104" s="207" t="s">
        <v>154</v>
      </c>
      <c r="F104" s="208" t="s">
        <v>155</v>
      </c>
      <c r="G104" s="209" t="s">
        <v>124</v>
      </c>
      <c r="H104" s="210">
        <v>6</v>
      </c>
      <c r="I104" s="211"/>
      <c r="J104" s="212">
        <f>ROUND(I104*H104,2)</f>
        <v>0</v>
      </c>
      <c r="K104" s="208" t="s">
        <v>125</v>
      </c>
      <c r="L104" s="46"/>
      <c r="M104" s="213" t="s">
        <v>19</v>
      </c>
      <c r="N104" s="214" t="s">
        <v>47</v>
      </c>
      <c r="O104" s="86"/>
      <c r="P104" s="215">
        <f>O104*H104</f>
        <v>0</v>
      </c>
      <c r="Q104" s="215">
        <v>0.011560000000000001</v>
      </c>
      <c r="R104" s="215">
        <f>Q104*H104</f>
        <v>0.069360000000000005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126</v>
      </c>
      <c r="AT104" s="217" t="s">
        <v>121</v>
      </c>
      <c r="AU104" s="217" t="s">
        <v>86</v>
      </c>
      <c r="AY104" s="19" t="s">
        <v>119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84</v>
      </c>
      <c r="BK104" s="218">
        <f>ROUND(I104*H104,2)</f>
        <v>0</v>
      </c>
      <c r="BL104" s="19" t="s">
        <v>126</v>
      </c>
      <c r="BM104" s="217" t="s">
        <v>156</v>
      </c>
    </row>
    <row r="105" s="2" customFormat="1">
      <c r="A105" s="40"/>
      <c r="B105" s="41"/>
      <c r="C105" s="42"/>
      <c r="D105" s="219" t="s">
        <v>128</v>
      </c>
      <c r="E105" s="42"/>
      <c r="F105" s="220" t="s">
        <v>157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128</v>
      </c>
      <c r="AU105" s="19" t="s">
        <v>86</v>
      </c>
    </row>
    <row r="106" s="13" customFormat="1">
      <c r="A106" s="13"/>
      <c r="B106" s="224"/>
      <c r="C106" s="225"/>
      <c r="D106" s="226" t="s">
        <v>130</v>
      </c>
      <c r="E106" s="227" t="s">
        <v>19</v>
      </c>
      <c r="F106" s="228" t="s">
        <v>158</v>
      </c>
      <c r="G106" s="225"/>
      <c r="H106" s="229">
        <v>6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130</v>
      </c>
      <c r="AU106" s="235" t="s">
        <v>86</v>
      </c>
      <c r="AV106" s="13" t="s">
        <v>86</v>
      </c>
      <c r="AW106" s="13" t="s">
        <v>37</v>
      </c>
      <c r="AX106" s="13" t="s">
        <v>76</v>
      </c>
      <c r="AY106" s="235" t="s">
        <v>119</v>
      </c>
    </row>
    <row r="107" s="14" customFormat="1">
      <c r="A107" s="14"/>
      <c r="B107" s="236"/>
      <c r="C107" s="237"/>
      <c r="D107" s="226" t="s">
        <v>130</v>
      </c>
      <c r="E107" s="238" t="s">
        <v>19</v>
      </c>
      <c r="F107" s="239" t="s">
        <v>132</v>
      </c>
      <c r="G107" s="237"/>
      <c r="H107" s="240">
        <v>6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130</v>
      </c>
      <c r="AU107" s="246" t="s">
        <v>86</v>
      </c>
      <c r="AV107" s="14" t="s">
        <v>126</v>
      </c>
      <c r="AW107" s="14" t="s">
        <v>37</v>
      </c>
      <c r="AX107" s="14" t="s">
        <v>84</v>
      </c>
      <c r="AY107" s="246" t="s">
        <v>119</v>
      </c>
    </row>
    <row r="108" s="12" customFormat="1" ht="22.8" customHeight="1">
      <c r="A108" s="12"/>
      <c r="B108" s="190"/>
      <c r="C108" s="191"/>
      <c r="D108" s="192" t="s">
        <v>75</v>
      </c>
      <c r="E108" s="204" t="s">
        <v>159</v>
      </c>
      <c r="F108" s="204" t="s">
        <v>160</v>
      </c>
      <c r="G108" s="191"/>
      <c r="H108" s="191"/>
      <c r="I108" s="194"/>
      <c r="J108" s="205">
        <f>BK108</f>
        <v>0</v>
      </c>
      <c r="K108" s="191"/>
      <c r="L108" s="196"/>
      <c r="M108" s="197"/>
      <c r="N108" s="198"/>
      <c r="O108" s="198"/>
      <c r="P108" s="199">
        <f>SUM(P109:P145)</f>
        <v>0</v>
      </c>
      <c r="Q108" s="198"/>
      <c r="R108" s="199">
        <f>SUM(R109:R145)</f>
        <v>0.02911</v>
      </c>
      <c r="S108" s="198"/>
      <c r="T108" s="200">
        <f>SUM(T109:T145)</f>
        <v>0.014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84</v>
      </c>
      <c r="AT108" s="202" t="s">
        <v>75</v>
      </c>
      <c r="AU108" s="202" t="s">
        <v>84</v>
      </c>
      <c r="AY108" s="201" t="s">
        <v>119</v>
      </c>
      <c r="BK108" s="203">
        <f>SUM(BK109:BK145)</f>
        <v>0</v>
      </c>
    </row>
    <row r="109" s="2" customFormat="1" ht="16.5" customHeight="1">
      <c r="A109" s="40"/>
      <c r="B109" s="41"/>
      <c r="C109" s="206" t="s">
        <v>151</v>
      </c>
      <c r="D109" s="206" t="s">
        <v>121</v>
      </c>
      <c r="E109" s="207" t="s">
        <v>161</v>
      </c>
      <c r="F109" s="208" t="s">
        <v>162</v>
      </c>
      <c r="G109" s="209" t="s">
        <v>148</v>
      </c>
      <c r="H109" s="210">
        <v>1</v>
      </c>
      <c r="I109" s="211"/>
      <c r="J109" s="212">
        <f>ROUND(I109*H109,2)</f>
        <v>0</v>
      </c>
      <c r="K109" s="208" t="s">
        <v>125</v>
      </c>
      <c r="L109" s="46"/>
      <c r="M109" s="213" t="s">
        <v>19</v>
      </c>
      <c r="N109" s="214" t="s">
        <v>47</v>
      </c>
      <c r="O109" s="86"/>
      <c r="P109" s="215">
        <f>O109*H109</f>
        <v>0</v>
      </c>
      <c r="Q109" s="215">
        <v>0.00069999999999999999</v>
      </c>
      <c r="R109" s="215">
        <f>Q109*H109</f>
        <v>0.00069999999999999999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126</v>
      </c>
      <c r="AT109" s="217" t="s">
        <v>121</v>
      </c>
      <c r="AU109" s="217" t="s">
        <v>86</v>
      </c>
      <c r="AY109" s="19" t="s">
        <v>119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84</v>
      </c>
      <c r="BK109" s="218">
        <f>ROUND(I109*H109,2)</f>
        <v>0</v>
      </c>
      <c r="BL109" s="19" t="s">
        <v>126</v>
      </c>
      <c r="BM109" s="217" t="s">
        <v>163</v>
      </c>
    </row>
    <row r="110" s="2" customFormat="1">
      <c r="A110" s="40"/>
      <c r="B110" s="41"/>
      <c r="C110" s="42"/>
      <c r="D110" s="219" t="s">
        <v>128</v>
      </c>
      <c r="E110" s="42"/>
      <c r="F110" s="220" t="s">
        <v>164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128</v>
      </c>
      <c r="AU110" s="19" t="s">
        <v>86</v>
      </c>
    </row>
    <row r="111" s="13" customFormat="1">
      <c r="A111" s="13"/>
      <c r="B111" s="224"/>
      <c r="C111" s="225"/>
      <c r="D111" s="226" t="s">
        <v>130</v>
      </c>
      <c r="E111" s="227" t="s">
        <v>19</v>
      </c>
      <c r="F111" s="228" t="s">
        <v>165</v>
      </c>
      <c r="G111" s="225"/>
      <c r="H111" s="229">
        <v>1</v>
      </c>
      <c r="I111" s="230"/>
      <c r="J111" s="225"/>
      <c r="K111" s="225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130</v>
      </c>
      <c r="AU111" s="235" t="s">
        <v>86</v>
      </c>
      <c r="AV111" s="13" t="s">
        <v>86</v>
      </c>
      <c r="AW111" s="13" t="s">
        <v>37</v>
      </c>
      <c r="AX111" s="13" t="s">
        <v>76</v>
      </c>
      <c r="AY111" s="235" t="s">
        <v>119</v>
      </c>
    </row>
    <row r="112" s="14" customFormat="1">
      <c r="A112" s="14"/>
      <c r="B112" s="236"/>
      <c r="C112" s="237"/>
      <c r="D112" s="226" t="s">
        <v>130</v>
      </c>
      <c r="E112" s="238" t="s">
        <v>19</v>
      </c>
      <c r="F112" s="239" t="s">
        <v>132</v>
      </c>
      <c r="G112" s="237"/>
      <c r="H112" s="240">
        <v>1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130</v>
      </c>
      <c r="AU112" s="246" t="s">
        <v>86</v>
      </c>
      <c r="AV112" s="14" t="s">
        <v>126</v>
      </c>
      <c r="AW112" s="14" t="s">
        <v>37</v>
      </c>
      <c r="AX112" s="14" t="s">
        <v>84</v>
      </c>
      <c r="AY112" s="246" t="s">
        <v>119</v>
      </c>
    </row>
    <row r="113" s="2" customFormat="1" ht="16.5" customHeight="1">
      <c r="A113" s="40"/>
      <c r="B113" s="41"/>
      <c r="C113" s="247" t="s">
        <v>166</v>
      </c>
      <c r="D113" s="247" t="s">
        <v>145</v>
      </c>
      <c r="E113" s="248" t="s">
        <v>167</v>
      </c>
      <c r="F113" s="249" t="s">
        <v>168</v>
      </c>
      <c r="G113" s="250" t="s">
        <v>148</v>
      </c>
      <c r="H113" s="251">
        <v>1</v>
      </c>
      <c r="I113" s="252"/>
      <c r="J113" s="253">
        <f>ROUND(I113*H113,2)</f>
        <v>0</v>
      </c>
      <c r="K113" s="249" t="s">
        <v>125</v>
      </c>
      <c r="L113" s="254"/>
      <c r="M113" s="255" t="s">
        <v>19</v>
      </c>
      <c r="N113" s="256" t="s">
        <v>47</v>
      </c>
      <c r="O113" s="86"/>
      <c r="P113" s="215">
        <f>O113*H113</f>
        <v>0</v>
      </c>
      <c r="Q113" s="215">
        <v>0.0016999999999999999</v>
      </c>
      <c r="R113" s="215">
        <f>Q113*H113</f>
        <v>0.0016999999999999999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149</v>
      </c>
      <c r="AT113" s="217" t="s">
        <v>145</v>
      </c>
      <c r="AU113" s="217" t="s">
        <v>86</v>
      </c>
      <c r="AY113" s="19" t="s">
        <v>119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84</v>
      </c>
      <c r="BK113" s="218">
        <f>ROUND(I113*H113,2)</f>
        <v>0</v>
      </c>
      <c r="BL113" s="19" t="s">
        <v>126</v>
      </c>
      <c r="BM113" s="217" t="s">
        <v>169</v>
      </c>
    </row>
    <row r="114" s="2" customFormat="1" ht="21.75" customHeight="1">
      <c r="A114" s="40"/>
      <c r="B114" s="41"/>
      <c r="C114" s="206" t="s">
        <v>149</v>
      </c>
      <c r="D114" s="206" t="s">
        <v>121</v>
      </c>
      <c r="E114" s="207" t="s">
        <v>170</v>
      </c>
      <c r="F114" s="208" t="s">
        <v>171</v>
      </c>
      <c r="G114" s="209" t="s">
        <v>172</v>
      </c>
      <c r="H114" s="210">
        <v>8.4000000000000004</v>
      </c>
      <c r="I114" s="211"/>
      <c r="J114" s="212">
        <f>ROUND(I114*H114,2)</f>
        <v>0</v>
      </c>
      <c r="K114" s="208" t="s">
        <v>125</v>
      </c>
      <c r="L114" s="46"/>
      <c r="M114" s="213" t="s">
        <v>19</v>
      </c>
      <c r="N114" s="214" t="s">
        <v>47</v>
      </c>
      <c r="O114" s="86"/>
      <c r="P114" s="215">
        <f>O114*H114</f>
        <v>0</v>
      </c>
      <c r="Q114" s="215">
        <v>0.00064999999999999997</v>
      </c>
      <c r="R114" s="215">
        <f>Q114*H114</f>
        <v>0.0054599999999999996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126</v>
      </c>
      <c r="AT114" s="217" t="s">
        <v>121</v>
      </c>
      <c r="AU114" s="217" t="s">
        <v>86</v>
      </c>
      <c r="AY114" s="19" t="s">
        <v>119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84</v>
      </c>
      <c r="BK114" s="218">
        <f>ROUND(I114*H114,2)</f>
        <v>0</v>
      </c>
      <c r="BL114" s="19" t="s">
        <v>126</v>
      </c>
      <c r="BM114" s="217" t="s">
        <v>173</v>
      </c>
    </row>
    <row r="115" s="2" customFormat="1">
      <c r="A115" s="40"/>
      <c r="B115" s="41"/>
      <c r="C115" s="42"/>
      <c r="D115" s="219" t="s">
        <v>128</v>
      </c>
      <c r="E115" s="42"/>
      <c r="F115" s="220" t="s">
        <v>174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128</v>
      </c>
      <c r="AU115" s="19" t="s">
        <v>86</v>
      </c>
    </row>
    <row r="116" s="13" customFormat="1">
      <c r="A116" s="13"/>
      <c r="B116" s="224"/>
      <c r="C116" s="225"/>
      <c r="D116" s="226" t="s">
        <v>130</v>
      </c>
      <c r="E116" s="227" t="s">
        <v>19</v>
      </c>
      <c r="F116" s="228" t="s">
        <v>175</v>
      </c>
      <c r="G116" s="225"/>
      <c r="H116" s="229">
        <v>8.4000000000000004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130</v>
      </c>
      <c r="AU116" s="235" t="s">
        <v>86</v>
      </c>
      <c r="AV116" s="13" t="s">
        <v>86</v>
      </c>
      <c r="AW116" s="13" t="s">
        <v>37</v>
      </c>
      <c r="AX116" s="13" t="s">
        <v>76</v>
      </c>
      <c r="AY116" s="235" t="s">
        <v>119</v>
      </c>
    </row>
    <row r="117" s="14" customFormat="1">
      <c r="A117" s="14"/>
      <c r="B117" s="236"/>
      <c r="C117" s="237"/>
      <c r="D117" s="226" t="s">
        <v>130</v>
      </c>
      <c r="E117" s="238" t="s">
        <v>19</v>
      </c>
      <c r="F117" s="239" t="s">
        <v>132</v>
      </c>
      <c r="G117" s="237"/>
      <c r="H117" s="240">
        <v>8.4000000000000004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130</v>
      </c>
      <c r="AU117" s="246" t="s">
        <v>86</v>
      </c>
      <c r="AV117" s="14" t="s">
        <v>126</v>
      </c>
      <c r="AW117" s="14" t="s">
        <v>37</v>
      </c>
      <c r="AX117" s="14" t="s">
        <v>84</v>
      </c>
      <c r="AY117" s="246" t="s">
        <v>119</v>
      </c>
    </row>
    <row r="118" s="2" customFormat="1" ht="24.15" customHeight="1">
      <c r="A118" s="40"/>
      <c r="B118" s="41"/>
      <c r="C118" s="206" t="s">
        <v>159</v>
      </c>
      <c r="D118" s="206" t="s">
        <v>121</v>
      </c>
      <c r="E118" s="207" t="s">
        <v>176</v>
      </c>
      <c r="F118" s="208" t="s">
        <v>177</v>
      </c>
      <c r="G118" s="209" t="s">
        <v>172</v>
      </c>
      <c r="H118" s="210">
        <v>6</v>
      </c>
      <c r="I118" s="211"/>
      <c r="J118" s="212">
        <f>ROUND(I118*H118,2)</f>
        <v>0</v>
      </c>
      <c r="K118" s="208" t="s">
        <v>125</v>
      </c>
      <c r="L118" s="46"/>
      <c r="M118" s="213" t="s">
        <v>19</v>
      </c>
      <c r="N118" s="214" t="s">
        <v>47</v>
      </c>
      <c r="O118" s="86"/>
      <c r="P118" s="215">
        <f>O118*H118</f>
        <v>0</v>
      </c>
      <c r="Q118" s="215">
        <v>0.0035400000000000002</v>
      </c>
      <c r="R118" s="215">
        <f>Q118*H118</f>
        <v>0.021240000000000002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126</v>
      </c>
      <c r="AT118" s="217" t="s">
        <v>121</v>
      </c>
      <c r="AU118" s="217" t="s">
        <v>86</v>
      </c>
      <c r="AY118" s="19" t="s">
        <v>119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84</v>
      </c>
      <c r="BK118" s="218">
        <f>ROUND(I118*H118,2)</f>
        <v>0</v>
      </c>
      <c r="BL118" s="19" t="s">
        <v>126</v>
      </c>
      <c r="BM118" s="217" t="s">
        <v>178</v>
      </c>
    </row>
    <row r="119" s="2" customFormat="1">
      <c r="A119" s="40"/>
      <c r="B119" s="41"/>
      <c r="C119" s="42"/>
      <c r="D119" s="219" t="s">
        <v>128</v>
      </c>
      <c r="E119" s="42"/>
      <c r="F119" s="220" t="s">
        <v>179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128</v>
      </c>
      <c r="AU119" s="19" t="s">
        <v>86</v>
      </c>
    </row>
    <row r="120" s="13" customFormat="1">
      <c r="A120" s="13"/>
      <c r="B120" s="224"/>
      <c r="C120" s="225"/>
      <c r="D120" s="226" t="s">
        <v>130</v>
      </c>
      <c r="E120" s="227" t="s">
        <v>19</v>
      </c>
      <c r="F120" s="228" t="s">
        <v>180</v>
      </c>
      <c r="G120" s="225"/>
      <c r="H120" s="229">
        <v>6</v>
      </c>
      <c r="I120" s="230"/>
      <c r="J120" s="225"/>
      <c r="K120" s="225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130</v>
      </c>
      <c r="AU120" s="235" t="s">
        <v>86</v>
      </c>
      <c r="AV120" s="13" t="s">
        <v>86</v>
      </c>
      <c r="AW120" s="13" t="s">
        <v>37</v>
      </c>
      <c r="AX120" s="13" t="s">
        <v>76</v>
      </c>
      <c r="AY120" s="235" t="s">
        <v>119</v>
      </c>
    </row>
    <row r="121" s="14" customFormat="1">
      <c r="A121" s="14"/>
      <c r="B121" s="236"/>
      <c r="C121" s="237"/>
      <c r="D121" s="226" t="s">
        <v>130</v>
      </c>
      <c r="E121" s="238" t="s">
        <v>19</v>
      </c>
      <c r="F121" s="239" t="s">
        <v>132</v>
      </c>
      <c r="G121" s="237"/>
      <c r="H121" s="240">
        <v>6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6" t="s">
        <v>130</v>
      </c>
      <c r="AU121" s="246" t="s">
        <v>86</v>
      </c>
      <c r="AV121" s="14" t="s">
        <v>126</v>
      </c>
      <c r="AW121" s="14" t="s">
        <v>37</v>
      </c>
      <c r="AX121" s="14" t="s">
        <v>84</v>
      </c>
      <c r="AY121" s="246" t="s">
        <v>119</v>
      </c>
    </row>
    <row r="122" s="2" customFormat="1" ht="24.15" customHeight="1">
      <c r="A122" s="40"/>
      <c r="B122" s="41"/>
      <c r="C122" s="206" t="s">
        <v>181</v>
      </c>
      <c r="D122" s="206" t="s">
        <v>121</v>
      </c>
      <c r="E122" s="207" t="s">
        <v>182</v>
      </c>
      <c r="F122" s="208" t="s">
        <v>183</v>
      </c>
      <c r="G122" s="209" t="s">
        <v>172</v>
      </c>
      <c r="H122" s="210">
        <v>8.4000000000000004</v>
      </c>
      <c r="I122" s="211"/>
      <c r="J122" s="212">
        <f>ROUND(I122*H122,2)</f>
        <v>0</v>
      </c>
      <c r="K122" s="208" t="s">
        <v>125</v>
      </c>
      <c r="L122" s="46"/>
      <c r="M122" s="213" t="s">
        <v>19</v>
      </c>
      <c r="N122" s="214" t="s">
        <v>47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126</v>
      </c>
      <c r="AT122" s="217" t="s">
        <v>121</v>
      </c>
      <c r="AU122" s="217" t="s">
        <v>86</v>
      </c>
      <c r="AY122" s="19" t="s">
        <v>119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84</v>
      </c>
      <c r="BK122" s="218">
        <f>ROUND(I122*H122,2)</f>
        <v>0</v>
      </c>
      <c r="BL122" s="19" t="s">
        <v>126</v>
      </c>
      <c r="BM122" s="217" t="s">
        <v>184</v>
      </c>
    </row>
    <row r="123" s="2" customFormat="1">
      <c r="A123" s="40"/>
      <c r="B123" s="41"/>
      <c r="C123" s="42"/>
      <c r="D123" s="219" t="s">
        <v>128</v>
      </c>
      <c r="E123" s="42"/>
      <c r="F123" s="220" t="s">
        <v>185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128</v>
      </c>
      <c r="AU123" s="19" t="s">
        <v>86</v>
      </c>
    </row>
    <row r="124" s="2" customFormat="1" ht="16.5" customHeight="1">
      <c r="A124" s="40"/>
      <c r="B124" s="41"/>
      <c r="C124" s="206" t="s">
        <v>186</v>
      </c>
      <c r="D124" s="206" t="s">
        <v>121</v>
      </c>
      <c r="E124" s="207" t="s">
        <v>187</v>
      </c>
      <c r="F124" s="208" t="s">
        <v>188</v>
      </c>
      <c r="G124" s="209" t="s">
        <v>148</v>
      </c>
      <c r="H124" s="210">
        <v>1</v>
      </c>
      <c r="I124" s="211"/>
      <c r="J124" s="212">
        <f>ROUND(I124*H124,2)</f>
        <v>0</v>
      </c>
      <c r="K124" s="208" t="s">
        <v>125</v>
      </c>
      <c r="L124" s="46"/>
      <c r="M124" s="213" t="s">
        <v>19</v>
      </c>
      <c r="N124" s="214" t="s">
        <v>47</v>
      </c>
      <c r="O124" s="86"/>
      <c r="P124" s="215">
        <f>O124*H124</f>
        <v>0</v>
      </c>
      <c r="Q124" s="215">
        <v>1.0000000000000001E-05</v>
      </c>
      <c r="R124" s="215">
        <f>Q124*H124</f>
        <v>1.0000000000000001E-05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126</v>
      </c>
      <c r="AT124" s="217" t="s">
        <v>121</v>
      </c>
      <c r="AU124" s="217" t="s">
        <v>86</v>
      </c>
      <c r="AY124" s="19" t="s">
        <v>119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84</v>
      </c>
      <c r="BK124" s="218">
        <f>ROUND(I124*H124,2)</f>
        <v>0</v>
      </c>
      <c r="BL124" s="19" t="s">
        <v>126</v>
      </c>
      <c r="BM124" s="217" t="s">
        <v>189</v>
      </c>
    </row>
    <row r="125" s="2" customFormat="1">
      <c r="A125" s="40"/>
      <c r="B125" s="41"/>
      <c r="C125" s="42"/>
      <c r="D125" s="219" t="s">
        <v>128</v>
      </c>
      <c r="E125" s="42"/>
      <c r="F125" s="220" t="s">
        <v>190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128</v>
      </c>
      <c r="AU125" s="19" t="s">
        <v>86</v>
      </c>
    </row>
    <row r="126" s="13" customFormat="1">
      <c r="A126" s="13"/>
      <c r="B126" s="224"/>
      <c r="C126" s="225"/>
      <c r="D126" s="226" t="s">
        <v>130</v>
      </c>
      <c r="E126" s="227" t="s">
        <v>19</v>
      </c>
      <c r="F126" s="228" t="s">
        <v>191</v>
      </c>
      <c r="G126" s="225"/>
      <c r="H126" s="229">
        <v>1</v>
      </c>
      <c r="I126" s="230"/>
      <c r="J126" s="225"/>
      <c r="K126" s="225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130</v>
      </c>
      <c r="AU126" s="235" t="s">
        <v>86</v>
      </c>
      <c r="AV126" s="13" t="s">
        <v>86</v>
      </c>
      <c r="AW126" s="13" t="s">
        <v>37</v>
      </c>
      <c r="AX126" s="13" t="s">
        <v>76</v>
      </c>
      <c r="AY126" s="235" t="s">
        <v>119</v>
      </c>
    </row>
    <row r="127" s="14" customFormat="1">
      <c r="A127" s="14"/>
      <c r="B127" s="236"/>
      <c r="C127" s="237"/>
      <c r="D127" s="226" t="s">
        <v>130</v>
      </c>
      <c r="E127" s="238" t="s">
        <v>19</v>
      </c>
      <c r="F127" s="239" t="s">
        <v>132</v>
      </c>
      <c r="G127" s="237"/>
      <c r="H127" s="240">
        <v>1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130</v>
      </c>
      <c r="AU127" s="246" t="s">
        <v>86</v>
      </c>
      <c r="AV127" s="14" t="s">
        <v>126</v>
      </c>
      <c r="AW127" s="14" t="s">
        <v>37</v>
      </c>
      <c r="AX127" s="14" t="s">
        <v>84</v>
      </c>
      <c r="AY127" s="246" t="s">
        <v>119</v>
      </c>
    </row>
    <row r="128" s="2" customFormat="1" ht="16.5" customHeight="1">
      <c r="A128" s="40"/>
      <c r="B128" s="41"/>
      <c r="C128" s="206" t="s">
        <v>8</v>
      </c>
      <c r="D128" s="206" t="s">
        <v>121</v>
      </c>
      <c r="E128" s="207" t="s">
        <v>192</v>
      </c>
      <c r="F128" s="208" t="s">
        <v>193</v>
      </c>
      <c r="G128" s="209" t="s">
        <v>148</v>
      </c>
      <c r="H128" s="210">
        <v>1</v>
      </c>
      <c r="I128" s="211"/>
      <c r="J128" s="212">
        <f>ROUND(I128*H128,2)</f>
        <v>0</v>
      </c>
      <c r="K128" s="208" t="s">
        <v>125</v>
      </c>
      <c r="L128" s="46"/>
      <c r="M128" s="213" t="s">
        <v>19</v>
      </c>
      <c r="N128" s="214" t="s">
        <v>47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0.014</v>
      </c>
      <c r="T128" s="216">
        <f>S128*H128</f>
        <v>0.014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126</v>
      </c>
      <c r="AT128" s="217" t="s">
        <v>121</v>
      </c>
      <c r="AU128" s="217" t="s">
        <v>86</v>
      </c>
      <c r="AY128" s="19" t="s">
        <v>119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84</v>
      </c>
      <c r="BK128" s="218">
        <f>ROUND(I128*H128,2)</f>
        <v>0</v>
      </c>
      <c r="BL128" s="19" t="s">
        <v>126</v>
      </c>
      <c r="BM128" s="217" t="s">
        <v>194</v>
      </c>
    </row>
    <row r="129" s="2" customFormat="1">
      <c r="A129" s="40"/>
      <c r="B129" s="41"/>
      <c r="C129" s="42"/>
      <c r="D129" s="219" t="s">
        <v>128</v>
      </c>
      <c r="E129" s="42"/>
      <c r="F129" s="220" t="s">
        <v>195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128</v>
      </c>
      <c r="AU129" s="19" t="s">
        <v>86</v>
      </c>
    </row>
    <row r="130" s="13" customFormat="1">
      <c r="A130" s="13"/>
      <c r="B130" s="224"/>
      <c r="C130" s="225"/>
      <c r="D130" s="226" t="s">
        <v>130</v>
      </c>
      <c r="E130" s="227" t="s">
        <v>19</v>
      </c>
      <c r="F130" s="228" t="s">
        <v>196</v>
      </c>
      <c r="G130" s="225"/>
      <c r="H130" s="229">
        <v>1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130</v>
      </c>
      <c r="AU130" s="235" t="s">
        <v>86</v>
      </c>
      <c r="AV130" s="13" t="s">
        <v>86</v>
      </c>
      <c r="AW130" s="13" t="s">
        <v>37</v>
      </c>
      <c r="AX130" s="13" t="s">
        <v>76</v>
      </c>
      <c r="AY130" s="235" t="s">
        <v>119</v>
      </c>
    </row>
    <row r="131" s="15" customFormat="1">
      <c r="A131" s="15"/>
      <c r="B131" s="257"/>
      <c r="C131" s="258"/>
      <c r="D131" s="226" t="s">
        <v>130</v>
      </c>
      <c r="E131" s="259" t="s">
        <v>19</v>
      </c>
      <c r="F131" s="260" t="s">
        <v>197</v>
      </c>
      <c r="G131" s="258"/>
      <c r="H131" s="259" t="s">
        <v>19</v>
      </c>
      <c r="I131" s="261"/>
      <c r="J131" s="258"/>
      <c r="K131" s="258"/>
      <c r="L131" s="262"/>
      <c r="M131" s="263"/>
      <c r="N131" s="264"/>
      <c r="O131" s="264"/>
      <c r="P131" s="264"/>
      <c r="Q131" s="264"/>
      <c r="R131" s="264"/>
      <c r="S131" s="264"/>
      <c r="T131" s="26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6" t="s">
        <v>130</v>
      </c>
      <c r="AU131" s="266" t="s">
        <v>86</v>
      </c>
      <c r="AV131" s="15" t="s">
        <v>84</v>
      </c>
      <c r="AW131" s="15" t="s">
        <v>37</v>
      </c>
      <c r="AX131" s="15" t="s">
        <v>76</v>
      </c>
      <c r="AY131" s="266" t="s">
        <v>119</v>
      </c>
    </row>
    <row r="132" s="14" customFormat="1">
      <c r="A132" s="14"/>
      <c r="B132" s="236"/>
      <c r="C132" s="237"/>
      <c r="D132" s="226" t="s">
        <v>130</v>
      </c>
      <c r="E132" s="238" t="s">
        <v>19</v>
      </c>
      <c r="F132" s="239" t="s">
        <v>132</v>
      </c>
      <c r="G132" s="237"/>
      <c r="H132" s="240">
        <v>1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130</v>
      </c>
      <c r="AU132" s="246" t="s">
        <v>86</v>
      </c>
      <c r="AV132" s="14" t="s">
        <v>126</v>
      </c>
      <c r="AW132" s="14" t="s">
        <v>37</v>
      </c>
      <c r="AX132" s="14" t="s">
        <v>84</v>
      </c>
      <c r="AY132" s="246" t="s">
        <v>119</v>
      </c>
    </row>
    <row r="133" s="2" customFormat="1" ht="16.5" customHeight="1">
      <c r="A133" s="40"/>
      <c r="B133" s="41"/>
      <c r="C133" s="206" t="s">
        <v>198</v>
      </c>
      <c r="D133" s="206" t="s">
        <v>121</v>
      </c>
      <c r="E133" s="207" t="s">
        <v>199</v>
      </c>
      <c r="F133" s="208" t="s">
        <v>200</v>
      </c>
      <c r="G133" s="209" t="s">
        <v>201</v>
      </c>
      <c r="H133" s="210">
        <v>1</v>
      </c>
      <c r="I133" s="211"/>
      <c r="J133" s="212">
        <f>ROUND(I133*H133,2)</f>
        <v>0</v>
      </c>
      <c r="K133" s="208" t="s">
        <v>19</v>
      </c>
      <c r="L133" s="46"/>
      <c r="M133" s="213" t="s">
        <v>19</v>
      </c>
      <c r="N133" s="214" t="s">
        <v>47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126</v>
      </c>
      <c r="AT133" s="217" t="s">
        <v>121</v>
      </c>
      <c r="AU133" s="217" t="s">
        <v>86</v>
      </c>
      <c r="AY133" s="19" t="s">
        <v>119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84</v>
      </c>
      <c r="BK133" s="218">
        <f>ROUND(I133*H133,2)</f>
        <v>0</v>
      </c>
      <c r="BL133" s="19" t="s">
        <v>126</v>
      </c>
      <c r="BM133" s="217" t="s">
        <v>202</v>
      </c>
    </row>
    <row r="134" s="13" customFormat="1">
      <c r="A134" s="13"/>
      <c r="B134" s="224"/>
      <c r="C134" s="225"/>
      <c r="D134" s="226" t="s">
        <v>130</v>
      </c>
      <c r="E134" s="227" t="s">
        <v>19</v>
      </c>
      <c r="F134" s="228" t="s">
        <v>203</v>
      </c>
      <c r="G134" s="225"/>
      <c r="H134" s="229">
        <v>1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130</v>
      </c>
      <c r="AU134" s="235" t="s">
        <v>86</v>
      </c>
      <c r="AV134" s="13" t="s">
        <v>86</v>
      </c>
      <c r="AW134" s="13" t="s">
        <v>37</v>
      </c>
      <c r="AX134" s="13" t="s">
        <v>76</v>
      </c>
      <c r="AY134" s="235" t="s">
        <v>119</v>
      </c>
    </row>
    <row r="135" s="14" customFormat="1">
      <c r="A135" s="14"/>
      <c r="B135" s="236"/>
      <c r="C135" s="237"/>
      <c r="D135" s="226" t="s">
        <v>130</v>
      </c>
      <c r="E135" s="238" t="s">
        <v>19</v>
      </c>
      <c r="F135" s="239" t="s">
        <v>132</v>
      </c>
      <c r="G135" s="237"/>
      <c r="H135" s="240">
        <v>1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130</v>
      </c>
      <c r="AU135" s="246" t="s">
        <v>86</v>
      </c>
      <c r="AV135" s="14" t="s">
        <v>126</v>
      </c>
      <c r="AW135" s="14" t="s">
        <v>37</v>
      </c>
      <c r="AX135" s="14" t="s">
        <v>84</v>
      </c>
      <c r="AY135" s="246" t="s">
        <v>119</v>
      </c>
    </row>
    <row r="136" s="2" customFormat="1" ht="16.5" customHeight="1">
      <c r="A136" s="40"/>
      <c r="B136" s="41"/>
      <c r="C136" s="206" t="s">
        <v>204</v>
      </c>
      <c r="D136" s="206" t="s">
        <v>121</v>
      </c>
      <c r="E136" s="207" t="s">
        <v>205</v>
      </c>
      <c r="F136" s="208" t="s">
        <v>206</v>
      </c>
      <c r="G136" s="209" t="s">
        <v>201</v>
      </c>
      <c r="H136" s="210">
        <v>1</v>
      </c>
      <c r="I136" s="211"/>
      <c r="J136" s="212">
        <f>ROUND(I136*H136,2)</f>
        <v>0</v>
      </c>
      <c r="K136" s="208" t="s">
        <v>19</v>
      </c>
      <c r="L136" s="46"/>
      <c r="M136" s="213" t="s">
        <v>19</v>
      </c>
      <c r="N136" s="214" t="s">
        <v>47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126</v>
      </c>
      <c r="AT136" s="217" t="s">
        <v>121</v>
      </c>
      <c r="AU136" s="217" t="s">
        <v>86</v>
      </c>
      <c r="AY136" s="19" t="s">
        <v>119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84</v>
      </c>
      <c r="BK136" s="218">
        <f>ROUND(I136*H136,2)</f>
        <v>0</v>
      </c>
      <c r="BL136" s="19" t="s">
        <v>126</v>
      </c>
      <c r="BM136" s="217" t="s">
        <v>207</v>
      </c>
    </row>
    <row r="137" s="13" customFormat="1">
      <c r="A137" s="13"/>
      <c r="B137" s="224"/>
      <c r="C137" s="225"/>
      <c r="D137" s="226" t="s">
        <v>130</v>
      </c>
      <c r="E137" s="227" t="s">
        <v>19</v>
      </c>
      <c r="F137" s="228" t="s">
        <v>208</v>
      </c>
      <c r="G137" s="225"/>
      <c r="H137" s="229">
        <v>1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130</v>
      </c>
      <c r="AU137" s="235" t="s">
        <v>86</v>
      </c>
      <c r="AV137" s="13" t="s">
        <v>86</v>
      </c>
      <c r="AW137" s="13" t="s">
        <v>37</v>
      </c>
      <c r="AX137" s="13" t="s">
        <v>76</v>
      </c>
      <c r="AY137" s="235" t="s">
        <v>119</v>
      </c>
    </row>
    <row r="138" s="14" customFormat="1">
      <c r="A138" s="14"/>
      <c r="B138" s="236"/>
      <c r="C138" s="237"/>
      <c r="D138" s="226" t="s">
        <v>130</v>
      </c>
      <c r="E138" s="238" t="s">
        <v>19</v>
      </c>
      <c r="F138" s="239" t="s">
        <v>132</v>
      </c>
      <c r="G138" s="237"/>
      <c r="H138" s="240">
        <v>1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130</v>
      </c>
      <c r="AU138" s="246" t="s">
        <v>86</v>
      </c>
      <c r="AV138" s="14" t="s">
        <v>126</v>
      </c>
      <c r="AW138" s="14" t="s">
        <v>37</v>
      </c>
      <c r="AX138" s="14" t="s">
        <v>84</v>
      </c>
      <c r="AY138" s="246" t="s">
        <v>119</v>
      </c>
    </row>
    <row r="139" s="2" customFormat="1" ht="16.5" customHeight="1">
      <c r="A139" s="40"/>
      <c r="B139" s="41"/>
      <c r="C139" s="206" t="s">
        <v>209</v>
      </c>
      <c r="D139" s="206" t="s">
        <v>121</v>
      </c>
      <c r="E139" s="207" t="s">
        <v>210</v>
      </c>
      <c r="F139" s="208" t="s">
        <v>211</v>
      </c>
      <c r="G139" s="209" t="s">
        <v>201</v>
      </c>
      <c r="H139" s="210">
        <v>1</v>
      </c>
      <c r="I139" s="211"/>
      <c r="J139" s="212">
        <f>ROUND(I139*H139,2)</f>
        <v>0</v>
      </c>
      <c r="K139" s="208" t="s">
        <v>19</v>
      </c>
      <c r="L139" s="46"/>
      <c r="M139" s="213" t="s">
        <v>19</v>
      </c>
      <c r="N139" s="214" t="s">
        <v>47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126</v>
      </c>
      <c r="AT139" s="217" t="s">
        <v>121</v>
      </c>
      <c r="AU139" s="217" t="s">
        <v>86</v>
      </c>
      <c r="AY139" s="19" t="s">
        <v>119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84</v>
      </c>
      <c r="BK139" s="218">
        <f>ROUND(I139*H139,2)</f>
        <v>0</v>
      </c>
      <c r="BL139" s="19" t="s">
        <v>126</v>
      </c>
      <c r="BM139" s="217" t="s">
        <v>212</v>
      </c>
    </row>
    <row r="140" s="13" customFormat="1">
      <c r="A140" s="13"/>
      <c r="B140" s="224"/>
      <c r="C140" s="225"/>
      <c r="D140" s="226" t="s">
        <v>130</v>
      </c>
      <c r="E140" s="227" t="s">
        <v>19</v>
      </c>
      <c r="F140" s="228" t="s">
        <v>213</v>
      </c>
      <c r="G140" s="225"/>
      <c r="H140" s="229">
        <v>1</v>
      </c>
      <c r="I140" s="230"/>
      <c r="J140" s="225"/>
      <c r="K140" s="225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130</v>
      </c>
      <c r="AU140" s="235" t="s">
        <v>86</v>
      </c>
      <c r="AV140" s="13" t="s">
        <v>86</v>
      </c>
      <c r="AW140" s="13" t="s">
        <v>37</v>
      </c>
      <c r="AX140" s="13" t="s">
        <v>76</v>
      </c>
      <c r="AY140" s="235" t="s">
        <v>119</v>
      </c>
    </row>
    <row r="141" s="15" customFormat="1">
      <c r="A141" s="15"/>
      <c r="B141" s="257"/>
      <c r="C141" s="258"/>
      <c r="D141" s="226" t="s">
        <v>130</v>
      </c>
      <c r="E141" s="259" t="s">
        <v>19</v>
      </c>
      <c r="F141" s="260" t="s">
        <v>214</v>
      </c>
      <c r="G141" s="258"/>
      <c r="H141" s="259" t="s">
        <v>19</v>
      </c>
      <c r="I141" s="261"/>
      <c r="J141" s="258"/>
      <c r="K141" s="258"/>
      <c r="L141" s="262"/>
      <c r="M141" s="263"/>
      <c r="N141" s="264"/>
      <c r="O141" s="264"/>
      <c r="P141" s="264"/>
      <c r="Q141" s="264"/>
      <c r="R141" s="264"/>
      <c r="S141" s="264"/>
      <c r="T141" s="26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6" t="s">
        <v>130</v>
      </c>
      <c r="AU141" s="266" t="s">
        <v>86</v>
      </c>
      <c r="AV141" s="15" t="s">
        <v>84</v>
      </c>
      <c r="AW141" s="15" t="s">
        <v>37</v>
      </c>
      <c r="AX141" s="15" t="s">
        <v>76</v>
      </c>
      <c r="AY141" s="266" t="s">
        <v>119</v>
      </c>
    </row>
    <row r="142" s="14" customFormat="1">
      <c r="A142" s="14"/>
      <c r="B142" s="236"/>
      <c r="C142" s="237"/>
      <c r="D142" s="226" t="s">
        <v>130</v>
      </c>
      <c r="E142" s="238" t="s">
        <v>19</v>
      </c>
      <c r="F142" s="239" t="s">
        <v>132</v>
      </c>
      <c r="G142" s="237"/>
      <c r="H142" s="240">
        <v>1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130</v>
      </c>
      <c r="AU142" s="246" t="s">
        <v>86</v>
      </c>
      <c r="AV142" s="14" t="s">
        <v>126</v>
      </c>
      <c r="AW142" s="14" t="s">
        <v>37</v>
      </c>
      <c r="AX142" s="14" t="s">
        <v>84</v>
      </c>
      <c r="AY142" s="246" t="s">
        <v>119</v>
      </c>
    </row>
    <row r="143" s="2" customFormat="1" ht="16.5" customHeight="1">
      <c r="A143" s="40"/>
      <c r="B143" s="41"/>
      <c r="C143" s="206" t="s">
        <v>215</v>
      </c>
      <c r="D143" s="206" t="s">
        <v>121</v>
      </c>
      <c r="E143" s="207" t="s">
        <v>216</v>
      </c>
      <c r="F143" s="208" t="s">
        <v>217</v>
      </c>
      <c r="G143" s="209" t="s">
        <v>218</v>
      </c>
      <c r="H143" s="210">
        <v>0.20000000000000001</v>
      </c>
      <c r="I143" s="211"/>
      <c r="J143" s="212">
        <f>ROUND(I143*H143,2)</f>
        <v>0</v>
      </c>
      <c r="K143" s="208" t="s">
        <v>19</v>
      </c>
      <c r="L143" s="46"/>
      <c r="M143" s="213" t="s">
        <v>19</v>
      </c>
      <c r="N143" s="214" t="s">
        <v>47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126</v>
      </c>
      <c r="AT143" s="217" t="s">
        <v>121</v>
      </c>
      <c r="AU143" s="217" t="s">
        <v>86</v>
      </c>
      <c r="AY143" s="19" t="s">
        <v>119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84</v>
      </c>
      <c r="BK143" s="218">
        <f>ROUND(I143*H143,2)</f>
        <v>0</v>
      </c>
      <c r="BL143" s="19" t="s">
        <v>126</v>
      </c>
      <c r="BM143" s="217" t="s">
        <v>219</v>
      </c>
    </row>
    <row r="144" s="13" customFormat="1">
      <c r="A144" s="13"/>
      <c r="B144" s="224"/>
      <c r="C144" s="225"/>
      <c r="D144" s="226" t="s">
        <v>130</v>
      </c>
      <c r="E144" s="227" t="s">
        <v>19</v>
      </c>
      <c r="F144" s="228" t="s">
        <v>220</v>
      </c>
      <c r="G144" s="225"/>
      <c r="H144" s="229">
        <v>0.20000000000000001</v>
      </c>
      <c r="I144" s="230"/>
      <c r="J144" s="225"/>
      <c r="K144" s="225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130</v>
      </c>
      <c r="AU144" s="235" t="s">
        <v>86</v>
      </c>
      <c r="AV144" s="13" t="s">
        <v>86</v>
      </c>
      <c r="AW144" s="13" t="s">
        <v>37</v>
      </c>
      <c r="AX144" s="13" t="s">
        <v>76</v>
      </c>
      <c r="AY144" s="235" t="s">
        <v>119</v>
      </c>
    </row>
    <row r="145" s="14" customFormat="1">
      <c r="A145" s="14"/>
      <c r="B145" s="236"/>
      <c r="C145" s="237"/>
      <c r="D145" s="226" t="s">
        <v>130</v>
      </c>
      <c r="E145" s="238" t="s">
        <v>19</v>
      </c>
      <c r="F145" s="239" t="s">
        <v>132</v>
      </c>
      <c r="G145" s="237"/>
      <c r="H145" s="240">
        <v>0.20000000000000001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130</v>
      </c>
      <c r="AU145" s="246" t="s">
        <v>86</v>
      </c>
      <c r="AV145" s="14" t="s">
        <v>126</v>
      </c>
      <c r="AW145" s="14" t="s">
        <v>37</v>
      </c>
      <c r="AX145" s="14" t="s">
        <v>84</v>
      </c>
      <c r="AY145" s="246" t="s">
        <v>119</v>
      </c>
    </row>
    <row r="146" s="12" customFormat="1" ht="22.8" customHeight="1">
      <c r="A146" s="12"/>
      <c r="B146" s="190"/>
      <c r="C146" s="191"/>
      <c r="D146" s="192" t="s">
        <v>75</v>
      </c>
      <c r="E146" s="204" t="s">
        <v>221</v>
      </c>
      <c r="F146" s="204" t="s">
        <v>222</v>
      </c>
      <c r="G146" s="191"/>
      <c r="H146" s="191"/>
      <c r="I146" s="194"/>
      <c r="J146" s="205">
        <f>BK146</f>
        <v>0</v>
      </c>
      <c r="K146" s="191"/>
      <c r="L146" s="196"/>
      <c r="M146" s="197"/>
      <c r="N146" s="198"/>
      <c r="O146" s="198"/>
      <c r="P146" s="199">
        <f>SUM(P147:P160)</f>
        <v>0</v>
      </c>
      <c r="Q146" s="198"/>
      <c r="R146" s="199">
        <f>SUM(R147:R160)</f>
        <v>0</v>
      </c>
      <c r="S146" s="198"/>
      <c r="T146" s="200">
        <f>SUM(T147:T160)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1" t="s">
        <v>84</v>
      </c>
      <c r="AT146" s="202" t="s">
        <v>75</v>
      </c>
      <c r="AU146" s="202" t="s">
        <v>84</v>
      </c>
      <c r="AY146" s="201" t="s">
        <v>119</v>
      </c>
      <c r="BK146" s="203">
        <f>SUM(BK147:BK160)</f>
        <v>0</v>
      </c>
    </row>
    <row r="147" s="2" customFormat="1" ht="24.15" customHeight="1">
      <c r="A147" s="40"/>
      <c r="B147" s="41"/>
      <c r="C147" s="206" t="s">
        <v>223</v>
      </c>
      <c r="D147" s="206" t="s">
        <v>121</v>
      </c>
      <c r="E147" s="207" t="s">
        <v>224</v>
      </c>
      <c r="F147" s="208" t="s">
        <v>225</v>
      </c>
      <c r="G147" s="209" t="s">
        <v>226</v>
      </c>
      <c r="H147" s="210">
        <v>4.2599999999999998</v>
      </c>
      <c r="I147" s="211"/>
      <c r="J147" s="212">
        <f>ROUND(I147*H147,2)</f>
        <v>0</v>
      </c>
      <c r="K147" s="208" t="s">
        <v>125</v>
      </c>
      <c r="L147" s="46"/>
      <c r="M147" s="213" t="s">
        <v>19</v>
      </c>
      <c r="N147" s="214" t="s">
        <v>47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126</v>
      </c>
      <c r="AT147" s="217" t="s">
        <v>121</v>
      </c>
      <c r="AU147" s="217" t="s">
        <v>86</v>
      </c>
      <c r="AY147" s="19" t="s">
        <v>119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84</v>
      </c>
      <c r="BK147" s="218">
        <f>ROUND(I147*H147,2)</f>
        <v>0</v>
      </c>
      <c r="BL147" s="19" t="s">
        <v>126</v>
      </c>
      <c r="BM147" s="217" t="s">
        <v>227</v>
      </c>
    </row>
    <row r="148" s="2" customFormat="1">
      <c r="A148" s="40"/>
      <c r="B148" s="41"/>
      <c r="C148" s="42"/>
      <c r="D148" s="219" t="s">
        <v>128</v>
      </c>
      <c r="E148" s="42"/>
      <c r="F148" s="220" t="s">
        <v>228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128</v>
      </c>
      <c r="AU148" s="19" t="s">
        <v>86</v>
      </c>
    </row>
    <row r="149" s="13" customFormat="1">
      <c r="A149" s="13"/>
      <c r="B149" s="224"/>
      <c r="C149" s="225"/>
      <c r="D149" s="226" t="s">
        <v>130</v>
      </c>
      <c r="E149" s="227" t="s">
        <v>19</v>
      </c>
      <c r="F149" s="228" t="s">
        <v>229</v>
      </c>
      <c r="G149" s="225"/>
      <c r="H149" s="229">
        <v>4.2599999999999998</v>
      </c>
      <c r="I149" s="230"/>
      <c r="J149" s="225"/>
      <c r="K149" s="225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130</v>
      </c>
      <c r="AU149" s="235" t="s">
        <v>86</v>
      </c>
      <c r="AV149" s="13" t="s">
        <v>86</v>
      </c>
      <c r="AW149" s="13" t="s">
        <v>37</v>
      </c>
      <c r="AX149" s="13" t="s">
        <v>76</v>
      </c>
      <c r="AY149" s="235" t="s">
        <v>119</v>
      </c>
    </row>
    <row r="150" s="14" customFormat="1">
      <c r="A150" s="14"/>
      <c r="B150" s="236"/>
      <c r="C150" s="237"/>
      <c r="D150" s="226" t="s">
        <v>130</v>
      </c>
      <c r="E150" s="238" t="s">
        <v>19</v>
      </c>
      <c r="F150" s="239" t="s">
        <v>132</v>
      </c>
      <c r="G150" s="237"/>
      <c r="H150" s="240">
        <v>4.2599999999999998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130</v>
      </c>
      <c r="AU150" s="246" t="s">
        <v>86</v>
      </c>
      <c r="AV150" s="14" t="s">
        <v>126</v>
      </c>
      <c r="AW150" s="14" t="s">
        <v>37</v>
      </c>
      <c r="AX150" s="14" t="s">
        <v>84</v>
      </c>
      <c r="AY150" s="246" t="s">
        <v>119</v>
      </c>
    </row>
    <row r="151" s="2" customFormat="1" ht="24.15" customHeight="1">
      <c r="A151" s="40"/>
      <c r="B151" s="41"/>
      <c r="C151" s="206" t="s">
        <v>230</v>
      </c>
      <c r="D151" s="206" t="s">
        <v>121</v>
      </c>
      <c r="E151" s="207" t="s">
        <v>231</v>
      </c>
      <c r="F151" s="208" t="s">
        <v>232</v>
      </c>
      <c r="G151" s="209" t="s">
        <v>226</v>
      </c>
      <c r="H151" s="210">
        <v>80.939999999999998</v>
      </c>
      <c r="I151" s="211"/>
      <c r="J151" s="212">
        <f>ROUND(I151*H151,2)</f>
        <v>0</v>
      </c>
      <c r="K151" s="208" t="s">
        <v>125</v>
      </c>
      <c r="L151" s="46"/>
      <c r="M151" s="213" t="s">
        <v>19</v>
      </c>
      <c r="N151" s="214" t="s">
        <v>47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126</v>
      </c>
      <c r="AT151" s="217" t="s">
        <v>121</v>
      </c>
      <c r="AU151" s="217" t="s">
        <v>86</v>
      </c>
      <c r="AY151" s="19" t="s">
        <v>119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84</v>
      </c>
      <c r="BK151" s="218">
        <f>ROUND(I151*H151,2)</f>
        <v>0</v>
      </c>
      <c r="BL151" s="19" t="s">
        <v>126</v>
      </c>
      <c r="BM151" s="217" t="s">
        <v>233</v>
      </c>
    </row>
    <row r="152" s="2" customFormat="1">
      <c r="A152" s="40"/>
      <c r="B152" s="41"/>
      <c r="C152" s="42"/>
      <c r="D152" s="219" t="s">
        <v>128</v>
      </c>
      <c r="E152" s="42"/>
      <c r="F152" s="220" t="s">
        <v>234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128</v>
      </c>
      <c r="AU152" s="19" t="s">
        <v>86</v>
      </c>
    </row>
    <row r="153" s="13" customFormat="1">
      <c r="A153" s="13"/>
      <c r="B153" s="224"/>
      <c r="C153" s="225"/>
      <c r="D153" s="226" t="s">
        <v>130</v>
      </c>
      <c r="E153" s="227" t="s">
        <v>19</v>
      </c>
      <c r="F153" s="228" t="s">
        <v>235</v>
      </c>
      <c r="G153" s="225"/>
      <c r="H153" s="229">
        <v>80.939999999999998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130</v>
      </c>
      <c r="AU153" s="235" t="s">
        <v>86</v>
      </c>
      <c r="AV153" s="13" t="s">
        <v>86</v>
      </c>
      <c r="AW153" s="13" t="s">
        <v>37</v>
      </c>
      <c r="AX153" s="13" t="s">
        <v>76</v>
      </c>
      <c r="AY153" s="235" t="s">
        <v>119</v>
      </c>
    </row>
    <row r="154" s="14" customFormat="1">
      <c r="A154" s="14"/>
      <c r="B154" s="236"/>
      <c r="C154" s="237"/>
      <c r="D154" s="226" t="s">
        <v>130</v>
      </c>
      <c r="E154" s="238" t="s">
        <v>19</v>
      </c>
      <c r="F154" s="239" t="s">
        <v>132</v>
      </c>
      <c r="G154" s="237"/>
      <c r="H154" s="240">
        <v>80.939999999999998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130</v>
      </c>
      <c r="AU154" s="246" t="s">
        <v>86</v>
      </c>
      <c r="AV154" s="14" t="s">
        <v>126</v>
      </c>
      <c r="AW154" s="14" t="s">
        <v>37</v>
      </c>
      <c r="AX154" s="14" t="s">
        <v>84</v>
      </c>
      <c r="AY154" s="246" t="s">
        <v>119</v>
      </c>
    </row>
    <row r="155" s="2" customFormat="1" ht="24.15" customHeight="1">
      <c r="A155" s="40"/>
      <c r="B155" s="41"/>
      <c r="C155" s="206" t="s">
        <v>236</v>
      </c>
      <c r="D155" s="206" t="s">
        <v>121</v>
      </c>
      <c r="E155" s="207" t="s">
        <v>237</v>
      </c>
      <c r="F155" s="208" t="s">
        <v>238</v>
      </c>
      <c r="G155" s="209" t="s">
        <v>226</v>
      </c>
      <c r="H155" s="210">
        <v>235.09800000000001</v>
      </c>
      <c r="I155" s="211"/>
      <c r="J155" s="212">
        <f>ROUND(I155*H155,2)</f>
        <v>0</v>
      </c>
      <c r="K155" s="208" t="s">
        <v>125</v>
      </c>
      <c r="L155" s="46"/>
      <c r="M155" s="213" t="s">
        <v>19</v>
      </c>
      <c r="N155" s="214" t="s">
        <v>47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126</v>
      </c>
      <c r="AT155" s="217" t="s">
        <v>121</v>
      </c>
      <c r="AU155" s="217" t="s">
        <v>86</v>
      </c>
      <c r="AY155" s="19" t="s">
        <v>119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84</v>
      </c>
      <c r="BK155" s="218">
        <f>ROUND(I155*H155,2)</f>
        <v>0</v>
      </c>
      <c r="BL155" s="19" t="s">
        <v>126</v>
      </c>
      <c r="BM155" s="217" t="s">
        <v>239</v>
      </c>
    </row>
    <row r="156" s="2" customFormat="1">
      <c r="A156" s="40"/>
      <c r="B156" s="41"/>
      <c r="C156" s="42"/>
      <c r="D156" s="219" t="s">
        <v>128</v>
      </c>
      <c r="E156" s="42"/>
      <c r="F156" s="220" t="s">
        <v>240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128</v>
      </c>
      <c r="AU156" s="19" t="s">
        <v>86</v>
      </c>
    </row>
    <row r="157" s="13" customFormat="1">
      <c r="A157" s="13"/>
      <c r="B157" s="224"/>
      <c r="C157" s="225"/>
      <c r="D157" s="226" t="s">
        <v>130</v>
      </c>
      <c r="E157" s="227" t="s">
        <v>19</v>
      </c>
      <c r="F157" s="228" t="s">
        <v>241</v>
      </c>
      <c r="G157" s="225"/>
      <c r="H157" s="229">
        <v>1.52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130</v>
      </c>
      <c r="AU157" s="235" t="s">
        <v>86</v>
      </c>
      <c r="AV157" s="13" t="s">
        <v>86</v>
      </c>
      <c r="AW157" s="13" t="s">
        <v>37</v>
      </c>
      <c r="AX157" s="13" t="s">
        <v>76</v>
      </c>
      <c r="AY157" s="235" t="s">
        <v>119</v>
      </c>
    </row>
    <row r="158" s="13" customFormat="1">
      <c r="A158" s="13"/>
      <c r="B158" s="224"/>
      <c r="C158" s="225"/>
      <c r="D158" s="226" t="s">
        <v>130</v>
      </c>
      <c r="E158" s="227" t="s">
        <v>19</v>
      </c>
      <c r="F158" s="228" t="s">
        <v>242</v>
      </c>
      <c r="G158" s="225"/>
      <c r="H158" s="229">
        <v>3.3079999999999998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130</v>
      </c>
      <c r="AU158" s="235" t="s">
        <v>86</v>
      </c>
      <c r="AV158" s="13" t="s">
        <v>86</v>
      </c>
      <c r="AW158" s="13" t="s">
        <v>37</v>
      </c>
      <c r="AX158" s="13" t="s">
        <v>76</v>
      </c>
      <c r="AY158" s="235" t="s">
        <v>119</v>
      </c>
    </row>
    <row r="159" s="13" customFormat="1">
      <c r="A159" s="13"/>
      <c r="B159" s="224"/>
      <c r="C159" s="225"/>
      <c r="D159" s="226" t="s">
        <v>130</v>
      </c>
      <c r="E159" s="227" t="s">
        <v>19</v>
      </c>
      <c r="F159" s="228" t="s">
        <v>243</v>
      </c>
      <c r="G159" s="225"/>
      <c r="H159" s="229">
        <v>230.27000000000001</v>
      </c>
      <c r="I159" s="230"/>
      <c r="J159" s="225"/>
      <c r="K159" s="225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130</v>
      </c>
      <c r="AU159" s="235" t="s">
        <v>86</v>
      </c>
      <c r="AV159" s="13" t="s">
        <v>86</v>
      </c>
      <c r="AW159" s="13" t="s">
        <v>37</v>
      </c>
      <c r="AX159" s="13" t="s">
        <v>76</v>
      </c>
      <c r="AY159" s="235" t="s">
        <v>119</v>
      </c>
    </row>
    <row r="160" s="14" customFormat="1">
      <c r="A160" s="14"/>
      <c r="B160" s="236"/>
      <c r="C160" s="237"/>
      <c r="D160" s="226" t="s">
        <v>130</v>
      </c>
      <c r="E160" s="238" t="s">
        <v>19</v>
      </c>
      <c r="F160" s="239" t="s">
        <v>132</v>
      </c>
      <c r="G160" s="237"/>
      <c r="H160" s="240">
        <v>235.09800000000001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130</v>
      </c>
      <c r="AU160" s="246" t="s">
        <v>86</v>
      </c>
      <c r="AV160" s="14" t="s">
        <v>126</v>
      </c>
      <c r="AW160" s="14" t="s">
        <v>37</v>
      </c>
      <c r="AX160" s="14" t="s">
        <v>84</v>
      </c>
      <c r="AY160" s="246" t="s">
        <v>119</v>
      </c>
    </row>
    <row r="161" s="12" customFormat="1" ht="22.8" customHeight="1">
      <c r="A161" s="12"/>
      <c r="B161" s="190"/>
      <c r="C161" s="191"/>
      <c r="D161" s="192" t="s">
        <v>75</v>
      </c>
      <c r="E161" s="204" t="s">
        <v>244</v>
      </c>
      <c r="F161" s="204" t="s">
        <v>245</v>
      </c>
      <c r="G161" s="191"/>
      <c r="H161" s="191"/>
      <c r="I161" s="194"/>
      <c r="J161" s="205">
        <f>BK161</f>
        <v>0</v>
      </c>
      <c r="K161" s="191"/>
      <c r="L161" s="196"/>
      <c r="M161" s="197"/>
      <c r="N161" s="198"/>
      <c r="O161" s="198"/>
      <c r="P161" s="199">
        <f>SUM(P162:P167)</f>
        <v>0</v>
      </c>
      <c r="Q161" s="198"/>
      <c r="R161" s="199">
        <f>SUM(R162:R167)</f>
        <v>0</v>
      </c>
      <c r="S161" s="198"/>
      <c r="T161" s="200">
        <f>SUM(T162:T167)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1" t="s">
        <v>84</v>
      </c>
      <c r="AT161" s="202" t="s">
        <v>75</v>
      </c>
      <c r="AU161" s="202" t="s">
        <v>84</v>
      </c>
      <c r="AY161" s="201" t="s">
        <v>119</v>
      </c>
      <c r="BK161" s="203">
        <f>SUM(BK162:BK167)</f>
        <v>0</v>
      </c>
    </row>
    <row r="162" s="2" customFormat="1" ht="24.15" customHeight="1">
      <c r="A162" s="40"/>
      <c r="B162" s="41"/>
      <c r="C162" s="206" t="s">
        <v>246</v>
      </c>
      <c r="D162" s="206" t="s">
        <v>121</v>
      </c>
      <c r="E162" s="207" t="s">
        <v>247</v>
      </c>
      <c r="F162" s="208" t="s">
        <v>248</v>
      </c>
      <c r="G162" s="209" t="s">
        <v>226</v>
      </c>
      <c r="H162" s="210">
        <v>11.15</v>
      </c>
      <c r="I162" s="211"/>
      <c r="J162" s="212">
        <f>ROUND(I162*H162,2)</f>
        <v>0</v>
      </c>
      <c r="K162" s="208" t="s">
        <v>125</v>
      </c>
      <c r="L162" s="46"/>
      <c r="M162" s="213" t="s">
        <v>19</v>
      </c>
      <c r="N162" s="214" t="s">
        <v>47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126</v>
      </c>
      <c r="AT162" s="217" t="s">
        <v>121</v>
      </c>
      <c r="AU162" s="217" t="s">
        <v>86</v>
      </c>
      <c r="AY162" s="19" t="s">
        <v>119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84</v>
      </c>
      <c r="BK162" s="218">
        <f>ROUND(I162*H162,2)</f>
        <v>0</v>
      </c>
      <c r="BL162" s="19" t="s">
        <v>126</v>
      </c>
      <c r="BM162" s="217" t="s">
        <v>249</v>
      </c>
    </row>
    <row r="163" s="2" customFormat="1">
      <c r="A163" s="40"/>
      <c r="B163" s="41"/>
      <c r="C163" s="42"/>
      <c r="D163" s="219" t="s">
        <v>128</v>
      </c>
      <c r="E163" s="42"/>
      <c r="F163" s="220" t="s">
        <v>250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128</v>
      </c>
      <c r="AU163" s="19" t="s">
        <v>86</v>
      </c>
    </row>
    <row r="164" s="2" customFormat="1" ht="37.8" customHeight="1">
      <c r="A164" s="40"/>
      <c r="B164" s="41"/>
      <c r="C164" s="206" t="s">
        <v>7</v>
      </c>
      <c r="D164" s="206" t="s">
        <v>121</v>
      </c>
      <c r="E164" s="207" t="s">
        <v>251</v>
      </c>
      <c r="F164" s="208" t="s">
        <v>252</v>
      </c>
      <c r="G164" s="209" t="s">
        <v>226</v>
      </c>
      <c r="H164" s="210">
        <v>55.689999999999998</v>
      </c>
      <c r="I164" s="211"/>
      <c r="J164" s="212">
        <f>ROUND(I164*H164,2)</f>
        <v>0</v>
      </c>
      <c r="K164" s="208" t="s">
        <v>125</v>
      </c>
      <c r="L164" s="46"/>
      <c r="M164" s="213" t="s">
        <v>19</v>
      </c>
      <c r="N164" s="214" t="s">
        <v>47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126</v>
      </c>
      <c r="AT164" s="217" t="s">
        <v>121</v>
      </c>
      <c r="AU164" s="217" t="s">
        <v>86</v>
      </c>
      <c r="AY164" s="19" t="s">
        <v>119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84</v>
      </c>
      <c r="BK164" s="218">
        <f>ROUND(I164*H164,2)</f>
        <v>0</v>
      </c>
      <c r="BL164" s="19" t="s">
        <v>126</v>
      </c>
      <c r="BM164" s="217" t="s">
        <v>253</v>
      </c>
    </row>
    <row r="165" s="2" customFormat="1">
      <c r="A165" s="40"/>
      <c r="B165" s="41"/>
      <c r="C165" s="42"/>
      <c r="D165" s="219" t="s">
        <v>128</v>
      </c>
      <c r="E165" s="42"/>
      <c r="F165" s="220" t="s">
        <v>254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128</v>
      </c>
      <c r="AU165" s="19" t="s">
        <v>86</v>
      </c>
    </row>
    <row r="166" s="13" customFormat="1">
      <c r="A166" s="13"/>
      <c r="B166" s="224"/>
      <c r="C166" s="225"/>
      <c r="D166" s="226" t="s">
        <v>130</v>
      </c>
      <c r="E166" s="227" t="s">
        <v>19</v>
      </c>
      <c r="F166" s="228" t="s">
        <v>255</v>
      </c>
      <c r="G166" s="225"/>
      <c r="H166" s="229">
        <v>55.689999999999998</v>
      </c>
      <c r="I166" s="230"/>
      <c r="J166" s="225"/>
      <c r="K166" s="225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130</v>
      </c>
      <c r="AU166" s="235" t="s">
        <v>86</v>
      </c>
      <c r="AV166" s="13" t="s">
        <v>86</v>
      </c>
      <c r="AW166" s="13" t="s">
        <v>37</v>
      </c>
      <c r="AX166" s="13" t="s">
        <v>76</v>
      </c>
      <c r="AY166" s="235" t="s">
        <v>119</v>
      </c>
    </row>
    <row r="167" s="14" customFormat="1">
      <c r="A167" s="14"/>
      <c r="B167" s="236"/>
      <c r="C167" s="237"/>
      <c r="D167" s="226" t="s">
        <v>130</v>
      </c>
      <c r="E167" s="238" t="s">
        <v>19</v>
      </c>
      <c r="F167" s="239" t="s">
        <v>132</v>
      </c>
      <c r="G167" s="237"/>
      <c r="H167" s="240">
        <v>55.689999999999998</v>
      </c>
      <c r="I167" s="241"/>
      <c r="J167" s="237"/>
      <c r="K167" s="237"/>
      <c r="L167" s="242"/>
      <c r="M167" s="267"/>
      <c r="N167" s="268"/>
      <c r="O167" s="268"/>
      <c r="P167" s="268"/>
      <c r="Q167" s="268"/>
      <c r="R167" s="268"/>
      <c r="S167" s="268"/>
      <c r="T167" s="26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130</v>
      </c>
      <c r="AU167" s="246" t="s">
        <v>86</v>
      </c>
      <c r="AV167" s="14" t="s">
        <v>126</v>
      </c>
      <c r="AW167" s="14" t="s">
        <v>37</v>
      </c>
      <c r="AX167" s="14" t="s">
        <v>84</v>
      </c>
      <c r="AY167" s="246" t="s">
        <v>119</v>
      </c>
    </row>
    <row r="168" s="2" customFormat="1" ht="6.96" customHeight="1">
      <c r="A168" s="40"/>
      <c r="B168" s="61"/>
      <c r="C168" s="62"/>
      <c r="D168" s="62"/>
      <c r="E168" s="62"/>
      <c r="F168" s="62"/>
      <c r="G168" s="62"/>
      <c r="H168" s="62"/>
      <c r="I168" s="62"/>
      <c r="J168" s="62"/>
      <c r="K168" s="62"/>
      <c r="L168" s="46"/>
      <c r="M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</row>
  </sheetData>
  <sheetProtection sheet="1" autoFilter="0" formatColumns="0" formatRows="0" objects="1" scenarios="1" spinCount="100000" saltValue="B+Ccx46PXG9tBfyncHoYE1NG7ZW5Nri80h2u+Rs1KzN1mvExi2m4NeL4Cv6H42kiwTak7iLY2ie2IAu3ypuuEQ==" hashValue="4A2yiXQ7tZilf8nXxiljTpNEyF4lUAAFXtVYETaGtcLaDrnYR5BBzUaCEW7zaeWePiA4Sk+Q9p/PLtDIakhlmQ==" algorithmName="SHA-512" password="CC35"/>
  <autoFilter ref="C85:K16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1/111211101"/>
    <hyperlink ref="F94" r:id="rId2" display="https://podminky.urs.cz/item/CS_URS_2025_01/113151111"/>
    <hyperlink ref="F99" r:id="rId3" display="https://podminky.urs.cz/item/CS_URS_2025_01/291211111"/>
    <hyperlink ref="F105" r:id="rId4" display="https://podminky.urs.cz/item/CS_URS_2025_01/915241112"/>
    <hyperlink ref="F110" r:id="rId5" display="https://podminky.urs.cz/item/CS_URS_2025_01/914111111"/>
    <hyperlink ref="F115" r:id="rId6" display="https://podminky.urs.cz/item/CS_URS_2025_01/915221112"/>
    <hyperlink ref="F119" r:id="rId7" display="https://podminky.urs.cz/item/CS_URS_2025_01/915223111"/>
    <hyperlink ref="F123" r:id="rId8" display="https://podminky.urs.cz/item/CS_URS_2025_01/915611111"/>
    <hyperlink ref="F125" r:id="rId9" display="https://podminky.urs.cz/item/CS_URS_2025_01/936104212"/>
    <hyperlink ref="F129" r:id="rId10" display="https://podminky.urs.cz/item/CS_URS_2025_01/966001312"/>
    <hyperlink ref="F148" r:id="rId11" display="https://podminky.urs.cz/item/CS_URS_2025_01/997221571"/>
    <hyperlink ref="F152" r:id="rId12" display="https://podminky.urs.cz/item/CS_URS_2025_01/997221579"/>
    <hyperlink ref="F156" r:id="rId13" display="https://podminky.urs.cz/item/CS_URS_2025_01/997221861"/>
    <hyperlink ref="F163" r:id="rId14" display="https://podminky.urs.cz/item/CS_URS_2025_01/998229111"/>
    <hyperlink ref="F165" r:id="rId15" display="https://podminky.urs.cz/item/CS_URS_2025_01/998229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Přesun zastávky Franty Kocourka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256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19. 5. 2025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ROUND((SUM(BE85:BE118)),  2)</f>
        <v>0</v>
      </c>
      <c r="G33" s="40"/>
      <c r="H33" s="40"/>
      <c r="I33" s="150">
        <v>0.20999999999999999</v>
      </c>
      <c r="J33" s="149">
        <f>ROUND(((SUM(BE85:BE118))*I33),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ROUND((SUM(BF85:BF118)),  2)</f>
        <v>0</v>
      </c>
      <c r="G34" s="40"/>
      <c r="H34" s="40"/>
      <c r="I34" s="150">
        <v>0.12</v>
      </c>
      <c r="J34" s="149">
        <f>ROUND(((SUM(BF85:BF118))*I34),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ROUND((SUM(BG85:BG118)),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ROUND((SUM(BH85:BH118)),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ROUND((SUM(BI85:BI118)),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Přesun zastávky Franty Kocourka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ON  VRN - Ostataní náklady +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Praha 5</v>
      </c>
      <c r="G52" s="42"/>
      <c r="H52" s="42"/>
      <c r="I52" s="34" t="s">
        <v>23</v>
      </c>
      <c r="J52" s="74" t="str">
        <f>IF(J12="","",J12)</f>
        <v>19. 5. 2025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Městská část Praha 5, Nám 14 října</v>
      </c>
      <c r="G54" s="42"/>
      <c r="H54" s="42"/>
      <c r="I54" s="34" t="s">
        <v>33</v>
      </c>
      <c r="J54" s="38" t="str">
        <f>E21</f>
        <v>Ing. Michal David, Nežárská 616, Praha 9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257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258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259</v>
      </c>
      <c r="E62" s="176"/>
      <c r="F62" s="176"/>
      <c r="G62" s="176"/>
      <c r="H62" s="176"/>
      <c r="I62" s="176"/>
      <c r="J62" s="177">
        <f>J100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260</v>
      </c>
      <c r="E63" s="176"/>
      <c r="F63" s="176"/>
      <c r="G63" s="176"/>
      <c r="H63" s="176"/>
      <c r="I63" s="176"/>
      <c r="J63" s="177">
        <f>J110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261</v>
      </c>
      <c r="E64" s="176"/>
      <c r="F64" s="176"/>
      <c r="G64" s="176"/>
      <c r="H64" s="176"/>
      <c r="I64" s="176"/>
      <c r="J64" s="177">
        <f>J113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262</v>
      </c>
      <c r="E65" s="176"/>
      <c r="F65" s="176"/>
      <c r="G65" s="176"/>
      <c r="H65" s="176"/>
      <c r="I65" s="176"/>
      <c r="J65" s="177">
        <f>J116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104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Přesun zastávky Franty Kocourka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91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 xml:space="preserve">ON  VRN - Ostataní náklady + vedlejší rozpočtové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Praha 5</v>
      </c>
      <c r="G79" s="42"/>
      <c r="H79" s="42"/>
      <c r="I79" s="34" t="s">
        <v>23</v>
      </c>
      <c r="J79" s="74" t="str">
        <f>IF(J12="","",J12)</f>
        <v>19. 5. 2025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40.05" customHeight="1">
      <c r="A81" s="40"/>
      <c r="B81" s="41"/>
      <c r="C81" s="34" t="s">
        <v>25</v>
      </c>
      <c r="D81" s="42"/>
      <c r="E81" s="42"/>
      <c r="F81" s="29" t="str">
        <f>E15</f>
        <v>Městská část Praha 5, Nám 14 října</v>
      </c>
      <c r="G81" s="42"/>
      <c r="H81" s="42"/>
      <c r="I81" s="34" t="s">
        <v>33</v>
      </c>
      <c r="J81" s="38" t="str">
        <f>E21</f>
        <v>Ing. Michal David, Nežárská 616, Praha 9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31</v>
      </c>
      <c r="D82" s="42"/>
      <c r="E82" s="42"/>
      <c r="F82" s="29" t="str">
        <f>IF(E18="","",E18)</f>
        <v>Vyplň údaj</v>
      </c>
      <c r="G82" s="42"/>
      <c r="H82" s="42"/>
      <c r="I82" s="34" t="s">
        <v>38</v>
      </c>
      <c r="J82" s="38" t="str">
        <f>E24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105</v>
      </c>
      <c r="D84" s="182" t="s">
        <v>61</v>
      </c>
      <c r="E84" s="182" t="s">
        <v>57</v>
      </c>
      <c r="F84" s="182" t="s">
        <v>58</v>
      </c>
      <c r="G84" s="182" t="s">
        <v>106</v>
      </c>
      <c r="H84" s="182" t="s">
        <v>107</v>
      </c>
      <c r="I84" s="182" t="s">
        <v>108</v>
      </c>
      <c r="J84" s="182" t="s">
        <v>95</v>
      </c>
      <c r="K84" s="183" t="s">
        <v>109</v>
      </c>
      <c r="L84" s="184"/>
      <c r="M84" s="94" t="s">
        <v>19</v>
      </c>
      <c r="N84" s="95" t="s">
        <v>46</v>
      </c>
      <c r="O84" s="95" t="s">
        <v>110</v>
      </c>
      <c r="P84" s="95" t="s">
        <v>111</v>
      </c>
      <c r="Q84" s="95" t="s">
        <v>112</v>
      </c>
      <c r="R84" s="95" t="s">
        <v>113</v>
      </c>
      <c r="S84" s="95" t="s">
        <v>114</v>
      </c>
      <c r="T84" s="96" t="s">
        <v>115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116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0</v>
      </c>
      <c r="S85" s="98"/>
      <c r="T85" s="188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75</v>
      </c>
      <c r="AU85" s="19" t="s">
        <v>96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75</v>
      </c>
      <c r="E86" s="193" t="s">
        <v>263</v>
      </c>
      <c r="F86" s="193" t="s">
        <v>264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P87+P100+P110+P113+P116</f>
        <v>0</v>
      </c>
      <c r="Q86" s="198"/>
      <c r="R86" s="199">
        <f>R87+R100+R110+R113+R116</f>
        <v>0</v>
      </c>
      <c r="S86" s="198"/>
      <c r="T86" s="200">
        <f>T87+T100+T110+T113+T116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153</v>
      </c>
      <c r="AT86" s="202" t="s">
        <v>75</v>
      </c>
      <c r="AU86" s="202" t="s">
        <v>76</v>
      </c>
      <c r="AY86" s="201" t="s">
        <v>119</v>
      </c>
      <c r="BK86" s="203">
        <f>BK87+BK100+BK110+BK113+BK116</f>
        <v>0</v>
      </c>
    </row>
    <row r="87" s="12" customFormat="1" ht="22.8" customHeight="1">
      <c r="A87" s="12"/>
      <c r="B87" s="190"/>
      <c r="C87" s="191"/>
      <c r="D87" s="192" t="s">
        <v>75</v>
      </c>
      <c r="E87" s="204" t="s">
        <v>265</v>
      </c>
      <c r="F87" s="204" t="s">
        <v>266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SUM(P88:P99)</f>
        <v>0</v>
      </c>
      <c r="Q87" s="198"/>
      <c r="R87" s="199">
        <f>SUM(R88:R99)</f>
        <v>0</v>
      </c>
      <c r="S87" s="198"/>
      <c r="T87" s="200">
        <f>SUM(T88:T99)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153</v>
      </c>
      <c r="AT87" s="202" t="s">
        <v>75</v>
      </c>
      <c r="AU87" s="202" t="s">
        <v>84</v>
      </c>
      <c r="AY87" s="201" t="s">
        <v>119</v>
      </c>
      <c r="BK87" s="203">
        <f>SUM(BK88:BK99)</f>
        <v>0</v>
      </c>
    </row>
    <row r="88" s="2" customFormat="1" ht="16.5" customHeight="1">
      <c r="A88" s="40"/>
      <c r="B88" s="41"/>
      <c r="C88" s="206" t="s">
        <v>84</v>
      </c>
      <c r="D88" s="206" t="s">
        <v>121</v>
      </c>
      <c r="E88" s="207" t="s">
        <v>267</v>
      </c>
      <c r="F88" s="208" t="s">
        <v>268</v>
      </c>
      <c r="G88" s="209" t="s">
        <v>201</v>
      </c>
      <c r="H88" s="210">
        <v>1</v>
      </c>
      <c r="I88" s="211"/>
      <c r="J88" s="212">
        <f>ROUND(I88*H88,2)</f>
        <v>0</v>
      </c>
      <c r="K88" s="208" t="s">
        <v>125</v>
      </c>
      <c r="L88" s="46"/>
      <c r="M88" s="213" t="s">
        <v>19</v>
      </c>
      <c r="N88" s="214" t="s">
        <v>47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269</v>
      </c>
      <c r="AT88" s="217" t="s">
        <v>121</v>
      </c>
      <c r="AU88" s="217" t="s">
        <v>86</v>
      </c>
      <c r="AY88" s="19" t="s">
        <v>119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84</v>
      </c>
      <c r="BK88" s="218">
        <f>ROUND(I88*H88,2)</f>
        <v>0</v>
      </c>
      <c r="BL88" s="19" t="s">
        <v>269</v>
      </c>
      <c r="BM88" s="217" t="s">
        <v>270</v>
      </c>
    </row>
    <row r="89" s="2" customFormat="1">
      <c r="A89" s="40"/>
      <c r="B89" s="41"/>
      <c r="C89" s="42"/>
      <c r="D89" s="219" t="s">
        <v>128</v>
      </c>
      <c r="E89" s="42"/>
      <c r="F89" s="220" t="s">
        <v>271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128</v>
      </c>
      <c r="AU89" s="19" t="s">
        <v>86</v>
      </c>
    </row>
    <row r="90" s="2" customFormat="1" ht="16.5" customHeight="1">
      <c r="A90" s="40"/>
      <c r="B90" s="41"/>
      <c r="C90" s="206" t="s">
        <v>86</v>
      </c>
      <c r="D90" s="206" t="s">
        <v>121</v>
      </c>
      <c r="E90" s="207" t="s">
        <v>272</v>
      </c>
      <c r="F90" s="208" t="s">
        <v>273</v>
      </c>
      <c r="G90" s="209" t="s">
        <v>201</v>
      </c>
      <c r="H90" s="210">
        <v>1</v>
      </c>
      <c r="I90" s="211"/>
      <c r="J90" s="212">
        <f>ROUND(I90*H90,2)</f>
        <v>0</v>
      </c>
      <c r="K90" s="208" t="s">
        <v>125</v>
      </c>
      <c r="L90" s="46"/>
      <c r="M90" s="213" t="s">
        <v>19</v>
      </c>
      <c r="N90" s="214" t="s">
        <v>47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269</v>
      </c>
      <c r="AT90" s="217" t="s">
        <v>121</v>
      </c>
      <c r="AU90" s="217" t="s">
        <v>86</v>
      </c>
      <c r="AY90" s="19" t="s">
        <v>119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84</v>
      </c>
      <c r="BK90" s="218">
        <f>ROUND(I90*H90,2)</f>
        <v>0</v>
      </c>
      <c r="BL90" s="19" t="s">
        <v>269</v>
      </c>
      <c r="BM90" s="217" t="s">
        <v>274</v>
      </c>
    </row>
    <row r="91" s="2" customFormat="1">
      <c r="A91" s="40"/>
      <c r="B91" s="41"/>
      <c r="C91" s="42"/>
      <c r="D91" s="219" t="s">
        <v>128</v>
      </c>
      <c r="E91" s="42"/>
      <c r="F91" s="220" t="s">
        <v>275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128</v>
      </c>
      <c r="AU91" s="19" t="s">
        <v>86</v>
      </c>
    </row>
    <row r="92" s="2" customFormat="1" ht="16.5" customHeight="1">
      <c r="A92" s="40"/>
      <c r="B92" s="41"/>
      <c r="C92" s="206" t="s">
        <v>139</v>
      </c>
      <c r="D92" s="206" t="s">
        <v>121</v>
      </c>
      <c r="E92" s="207" t="s">
        <v>276</v>
      </c>
      <c r="F92" s="208" t="s">
        <v>277</v>
      </c>
      <c r="G92" s="209" t="s">
        <v>201</v>
      </c>
      <c r="H92" s="210">
        <v>1</v>
      </c>
      <c r="I92" s="211"/>
      <c r="J92" s="212">
        <f>ROUND(I92*H92,2)</f>
        <v>0</v>
      </c>
      <c r="K92" s="208" t="s">
        <v>125</v>
      </c>
      <c r="L92" s="46"/>
      <c r="M92" s="213" t="s">
        <v>19</v>
      </c>
      <c r="N92" s="214" t="s">
        <v>47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269</v>
      </c>
      <c r="AT92" s="217" t="s">
        <v>121</v>
      </c>
      <c r="AU92" s="217" t="s">
        <v>86</v>
      </c>
      <c r="AY92" s="19" t="s">
        <v>119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84</v>
      </c>
      <c r="BK92" s="218">
        <f>ROUND(I92*H92,2)</f>
        <v>0</v>
      </c>
      <c r="BL92" s="19" t="s">
        <v>269</v>
      </c>
      <c r="BM92" s="217" t="s">
        <v>278</v>
      </c>
    </row>
    <row r="93" s="2" customFormat="1">
      <c r="A93" s="40"/>
      <c r="B93" s="41"/>
      <c r="C93" s="42"/>
      <c r="D93" s="219" t="s">
        <v>128</v>
      </c>
      <c r="E93" s="42"/>
      <c r="F93" s="220" t="s">
        <v>279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128</v>
      </c>
      <c r="AU93" s="19" t="s">
        <v>86</v>
      </c>
    </row>
    <row r="94" s="2" customFormat="1" ht="16.5" customHeight="1">
      <c r="A94" s="40"/>
      <c r="B94" s="41"/>
      <c r="C94" s="206" t="s">
        <v>126</v>
      </c>
      <c r="D94" s="206" t="s">
        <v>121</v>
      </c>
      <c r="E94" s="207" t="s">
        <v>280</v>
      </c>
      <c r="F94" s="208" t="s">
        <v>281</v>
      </c>
      <c r="G94" s="209" t="s">
        <v>201</v>
      </c>
      <c r="H94" s="210">
        <v>1</v>
      </c>
      <c r="I94" s="211"/>
      <c r="J94" s="212">
        <f>ROUND(I94*H94,2)</f>
        <v>0</v>
      </c>
      <c r="K94" s="208" t="s">
        <v>125</v>
      </c>
      <c r="L94" s="46"/>
      <c r="M94" s="213" t="s">
        <v>19</v>
      </c>
      <c r="N94" s="214" t="s">
        <v>47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126</v>
      </c>
      <c r="AT94" s="217" t="s">
        <v>121</v>
      </c>
      <c r="AU94" s="217" t="s">
        <v>86</v>
      </c>
      <c r="AY94" s="19" t="s">
        <v>119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84</v>
      </c>
      <c r="BK94" s="218">
        <f>ROUND(I94*H94,2)</f>
        <v>0</v>
      </c>
      <c r="BL94" s="19" t="s">
        <v>126</v>
      </c>
      <c r="BM94" s="217" t="s">
        <v>282</v>
      </c>
    </row>
    <row r="95" s="2" customFormat="1">
      <c r="A95" s="40"/>
      <c r="B95" s="41"/>
      <c r="C95" s="42"/>
      <c r="D95" s="219" t="s">
        <v>128</v>
      </c>
      <c r="E95" s="42"/>
      <c r="F95" s="220" t="s">
        <v>283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128</v>
      </c>
      <c r="AU95" s="19" t="s">
        <v>86</v>
      </c>
    </row>
    <row r="96" s="2" customFormat="1" ht="16.5" customHeight="1">
      <c r="A96" s="40"/>
      <c r="B96" s="41"/>
      <c r="C96" s="206" t="s">
        <v>153</v>
      </c>
      <c r="D96" s="206" t="s">
        <v>121</v>
      </c>
      <c r="E96" s="207" t="s">
        <v>284</v>
      </c>
      <c r="F96" s="208" t="s">
        <v>285</v>
      </c>
      <c r="G96" s="209" t="s">
        <v>201</v>
      </c>
      <c r="H96" s="210">
        <v>1</v>
      </c>
      <c r="I96" s="211"/>
      <c r="J96" s="212">
        <f>ROUND(I96*H96,2)</f>
        <v>0</v>
      </c>
      <c r="K96" s="208" t="s">
        <v>125</v>
      </c>
      <c r="L96" s="46"/>
      <c r="M96" s="213" t="s">
        <v>19</v>
      </c>
      <c r="N96" s="214" t="s">
        <v>47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126</v>
      </c>
      <c r="AT96" s="217" t="s">
        <v>121</v>
      </c>
      <c r="AU96" s="217" t="s">
        <v>86</v>
      </c>
      <c r="AY96" s="19" t="s">
        <v>119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84</v>
      </c>
      <c r="BK96" s="218">
        <f>ROUND(I96*H96,2)</f>
        <v>0</v>
      </c>
      <c r="BL96" s="19" t="s">
        <v>126</v>
      </c>
      <c r="BM96" s="217" t="s">
        <v>286</v>
      </c>
    </row>
    <row r="97" s="2" customFormat="1">
      <c r="A97" s="40"/>
      <c r="B97" s="41"/>
      <c r="C97" s="42"/>
      <c r="D97" s="219" t="s">
        <v>128</v>
      </c>
      <c r="E97" s="42"/>
      <c r="F97" s="220" t="s">
        <v>287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128</v>
      </c>
      <c r="AU97" s="19" t="s">
        <v>86</v>
      </c>
    </row>
    <row r="98" s="2" customFormat="1" ht="24.15" customHeight="1">
      <c r="A98" s="40"/>
      <c r="B98" s="41"/>
      <c r="C98" s="206" t="s">
        <v>151</v>
      </c>
      <c r="D98" s="206" t="s">
        <v>121</v>
      </c>
      <c r="E98" s="207" t="s">
        <v>288</v>
      </c>
      <c r="F98" s="208" t="s">
        <v>289</v>
      </c>
      <c r="G98" s="209" t="s">
        <v>201</v>
      </c>
      <c r="H98" s="210">
        <v>1</v>
      </c>
      <c r="I98" s="211"/>
      <c r="J98" s="212">
        <f>ROUND(I98*H98,2)</f>
        <v>0</v>
      </c>
      <c r="K98" s="208" t="s">
        <v>125</v>
      </c>
      <c r="L98" s="46"/>
      <c r="M98" s="213" t="s">
        <v>19</v>
      </c>
      <c r="N98" s="214" t="s">
        <v>47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269</v>
      </c>
      <c r="AT98" s="217" t="s">
        <v>121</v>
      </c>
      <c r="AU98" s="217" t="s">
        <v>86</v>
      </c>
      <c r="AY98" s="19" t="s">
        <v>119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84</v>
      </c>
      <c r="BK98" s="218">
        <f>ROUND(I98*H98,2)</f>
        <v>0</v>
      </c>
      <c r="BL98" s="19" t="s">
        <v>269</v>
      </c>
      <c r="BM98" s="217" t="s">
        <v>290</v>
      </c>
    </row>
    <row r="99" s="2" customFormat="1">
      <c r="A99" s="40"/>
      <c r="B99" s="41"/>
      <c r="C99" s="42"/>
      <c r="D99" s="219" t="s">
        <v>128</v>
      </c>
      <c r="E99" s="42"/>
      <c r="F99" s="220" t="s">
        <v>291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128</v>
      </c>
      <c r="AU99" s="19" t="s">
        <v>86</v>
      </c>
    </row>
    <row r="100" s="12" customFormat="1" ht="22.8" customHeight="1">
      <c r="A100" s="12"/>
      <c r="B100" s="190"/>
      <c r="C100" s="191"/>
      <c r="D100" s="192" t="s">
        <v>75</v>
      </c>
      <c r="E100" s="204" t="s">
        <v>292</v>
      </c>
      <c r="F100" s="204" t="s">
        <v>293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SUM(P101:P109)</f>
        <v>0</v>
      </c>
      <c r="Q100" s="198"/>
      <c r="R100" s="199">
        <f>SUM(R101:R109)</f>
        <v>0</v>
      </c>
      <c r="S100" s="198"/>
      <c r="T100" s="200">
        <f>SUM(T101:T109)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153</v>
      </c>
      <c r="AT100" s="202" t="s">
        <v>75</v>
      </c>
      <c r="AU100" s="202" t="s">
        <v>84</v>
      </c>
      <c r="AY100" s="201" t="s">
        <v>119</v>
      </c>
      <c r="BK100" s="203">
        <f>SUM(BK101:BK109)</f>
        <v>0</v>
      </c>
    </row>
    <row r="101" s="2" customFormat="1" ht="16.5" customHeight="1">
      <c r="A101" s="40"/>
      <c r="B101" s="41"/>
      <c r="C101" s="206" t="s">
        <v>166</v>
      </c>
      <c r="D101" s="206" t="s">
        <v>121</v>
      </c>
      <c r="E101" s="207" t="s">
        <v>294</v>
      </c>
      <c r="F101" s="208" t="s">
        <v>293</v>
      </c>
      <c r="G101" s="209" t="s">
        <v>295</v>
      </c>
      <c r="H101" s="270"/>
      <c r="I101" s="211"/>
      <c r="J101" s="212">
        <f>ROUND(I101*H101,2)</f>
        <v>0</v>
      </c>
      <c r="K101" s="208" t="s">
        <v>125</v>
      </c>
      <c r="L101" s="46"/>
      <c r="M101" s="213" t="s">
        <v>19</v>
      </c>
      <c r="N101" s="214" t="s">
        <v>47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269</v>
      </c>
      <c r="AT101" s="217" t="s">
        <v>121</v>
      </c>
      <c r="AU101" s="217" t="s">
        <v>86</v>
      </c>
      <c r="AY101" s="19" t="s">
        <v>119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84</v>
      </c>
      <c r="BK101" s="218">
        <f>ROUND(I101*H101,2)</f>
        <v>0</v>
      </c>
      <c r="BL101" s="19" t="s">
        <v>269</v>
      </c>
      <c r="BM101" s="217" t="s">
        <v>296</v>
      </c>
    </row>
    <row r="102" s="2" customFormat="1">
      <c r="A102" s="40"/>
      <c r="B102" s="41"/>
      <c r="C102" s="42"/>
      <c r="D102" s="219" t="s">
        <v>128</v>
      </c>
      <c r="E102" s="42"/>
      <c r="F102" s="220" t="s">
        <v>297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128</v>
      </c>
      <c r="AU102" s="19" t="s">
        <v>86</v>
      </c>
    </row>
    <row r="103" s="2" customFormat="1" ht="16.5" customHeight="1">
      <c r="A103" s="40"/>
      <c r="B103" s="41"/>
      <c r="C103" s="206" t="s">
        <v>149</v>
      </c>
      <c r="D103" s="206" t="s">
        <v>121</v>
      </c>
      <c r="E103" s="207" t="s">
        <v>298</v>
      </c>
      <c r="F103" s="208" t="s">
        <v>299</v>
      </c>
      <c r="G103" s="209" t="s">
        <v>201</v>
      </c>
      <c r="H103" s="210">
        <v>1</v>
      </c>
      <c r="I103" s="211"/>
      <c r="J103" s="212">
        <f>ROUND(I103*H103,2)</f>
        <v>0</v>
      </c>
      <c r="K103" s="208" t="s">
        <v>125</v>
      </c>
      <c r="L103" s="46"/>
      <c r="M103" s="213" t="s">
        <v>19</v>
      </c>
      <c r="N103" s="214" t="s">
        <v>47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269</v>
      </c>
      <c r="AT103" s="217" t="s">
        <v>121</v>
      </c>
      <c r="AU103" s="217" t="s">
        <v>86</v>
      </c>
      <c r="AY103" s="19" t="s">
        <v>119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84</v>
      </c>
      <c r="BK103" s="218">
        <f>ROUND(I103*H103,2)</f>
        <v>0</v>
      </c>
      <c r="BL103" s="19" t="s">
        <v>269</v>
      </c>
      <c r="BM103" s="217" t="s">
        <v>300</v>
      </c>
    </row>
    <row r="104" s="2" customFormat="1">
      <c r="A104" s="40"/>
      <c r="B104" s="41"/>
      <c r="C104" s="42"/>
      <c r="D104" s="219" t="s">
        <v>128</v>
      </c>
      <c r="E104" s="42"/>
      <c r="F104" s="220" t="s">
        <v>301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128</v>
      </c>
      <c r="AU104" s="19" t="s">
        <v>86</v>
      </c>
    </row>
    <row r="105" s="13" customFormat="1">
      <c r="A105" s="13"/>
      <c r="B105" s="224"/>
      <c r="C105" s="225"/>
      <c r="D105" s="226" t="s">
        <v>130</v>
      </c>
      <c r="E105" s="227" t="s">
        <v>19</v>
      </c>
      <c r="F105" s="228" t="s">
        <v>302</v>
      </c>
      <c r="G105" s="225"/>
      <c r="H105" s="229">
        <v>1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130</v>
      </c>
      <c r="AU105" s="235" t="s">
        <v>86</v>
      </c>
      <c r="AV105" s="13" t="s">
        <v>86</v>
      </c>
      <c r="AW105" s="13" t="s">
        <v>37</v>
      </c>
      <c r="AX105" s="13" t="s">
        <v>84</v>
      </c>
      <c r="AY105" s="235" t="s">
        <v>119</v>
      </c>
    </row>
    <row r="106" s="2" customFormat="1" ht="16.5" customHeight="1">
      <c r="A106" s="40"/>
      <c r="B106" s="41"/>
      <c r="C106" s="206" t="s">
        <v>159</v>
      </c>
      <c r="D106" s="206" t="s">
        <v>121</v>
      </c>
      <c r="E106" s="207" t="s">
        <v>303</v>
      </c>
      <c r="F106" s="208" t="s">
        <v>304</v>
      </c>
      <c r="G106" s="209" t="s">
        <v>148</v>
      </c>
      <c r="H106" s="210">
        <v>1</v>
      </c>
      <c r="I106" s="211"/>
      <c r="J106" s="212">
        <f>ROUND(I106*H106,2)</f>
        <v>0</v>
      </c>
      <c r="K106" s="208" t="s">
        <v>125</v>
      </c>
      <c r="L106" s="46"/>
      <c r="M106" s="213" t="s">
        <v>19</v>
      </c>
      <c r="N106" s="214" t="s">
        <v>47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126</v>
      </c>
      <c r="AT106" s="217" t="s">
        <v>121</v>
      </c>
      <c r="AU106" s="217" t="s">
        <v>86</v>
      </c>
      <c r="AY106" s="19" t="s">
        <v>119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84</v>
      </c>
      <c r="BK106" s="218">
        <f>ROUND(I106*H106,2)</f>
        <v>0</v>
      </c>
      <c r="BL106" s="19" t="s">
        <v>126</v>
      </c>
      <c r="BM106" s="217" t="s">
        <v>305</v>
      </c>
    </row>
    <row r="107" s="2" customFormat="1">
      <c r="A107" s="40"/>
      <c r="B107" s="41"/>
      <c r="C107" s="42"/>
      <c r="D107" s="219" t="s">
        <v>128</v>
      </c>
      <c r="E107" s="42"/>
      <c r="F107" s="220" t="s">
        <v>306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128</v>
      </c>
      <c r="AU107" s="19" t="s">
        <v>86</v>
      </c>
    </row>
    <row r="108" s="13" customFormat="1">
      <c r="A108" s="13"/>
      <c r="B108" s="224"/>
      <c r="C108" s="225"/>
      <c r="D108" s="226" t="s">
        <v>130</v>
      </c>
      <c r="E108" s="227" t="s">
        <v>19</v>
      </c>
      <c r="F108" s="228" t="s">
        <v>307</v>
      </c>
      <c r="G108" s="225"/>
      <c r="H108" s="229">
        <v>1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130</v>
      </c>
      <c r="AU108" s="235" t="s">
        <v>86</v>
      </c>
      <c r="AV108" s="13" t="s">
        <v>86</v>
      </c>
      <c r="AW108" s="13" t="s">
        <v>37</v>
      </c>
      <c r="AX108" s="13" t="s">
        <v>76</v>
      </c>
      <c r="AY108" s="235" t="s">
        <v>119</v>
      </c>
    </row>
    <row r="109" s="14" customFormat="1">
      <c r="A109" s="14"/>
      <c r="B109" s="236"/>
      <c r="C109" s="237"/>
      <c r="D109" s="226" t="s">
        <v>130</v>
      </c>
      <c r="E109" s="238" t="s">
        <v>19</v>
      </c>
      <c r="F109" s="239" t="s">
        <v>132</v>
      </c>
      <c r="G109" s="237"/>
      <c r="H109" s="240">
        <v>1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130</v>
      </c>
      <c r="AU109" s="246" t="s">
        <v>86</v>
      </c>
      <c r="AV109" s="14" t="s">
        <v>126</v>
      </c>
      <c r="AW109" s="14" t="s">
        <v>37</v>
      </c>
      <c r="AX109" s="14" t="s">
        <v>84</v>
      </c>
      <c r="AY109" s="246" t="s">
        <v>119</v>
      </c>
    </row>
    <row r="110" s="12" customFormat="1" ht="22.8" customHeight="1">
      <c r="A110" s="12"/>
      <c r="B110" s="190"/>
      <c r="C110" s="191"/>
      <c r="D110" s="192" t="s">
        <v>75</v>
      </c>
      <c r="E110" s="204" t="s">
        <v>308</v>
      </c>
      <c r="F110" s="204" t="s">
        <v>309</v>
      </c>
      <c r="G110" s="191"/>
      <c r="H110" s="191"/>
      <c r="I110" s="194"/>
      <c r="J110" s="205">
        <f>BK110</f>
        <v>0</v>
      </c>
      <c r="K110" s="191"/>
      <c r="L110" s="196"/>
      <c r="M110" s="197"/>
      <c r="N110" s="198"/>
      <c r="O110" s="198"/>
      <c r="P110" s="199">
        <f>SUM(P111:P112)</f>
        <v>0</v>
      </c>
      <c r="Q110" s="198"/>
      <c r="R110" s="199">
        <f>SUM(R111:R112)</f>
        <v>0</v>
      </c>
      <c r="S110" s="198"/>
      <c r="T110" s="200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153</v>
      </c>
      <c r="AT110" s="202" t="s">
        <v>75</v>
      </c>
      <c r="AU110" s="202" t="s">
        <v>84</v>
      </c>
      <c r="AY110" s="201" t="s">
        <v>119</v>
      </c>
      <c r="BK110" s="203">
        <f>SUM(BK111:BK112)</f>
        <v>0</v>
      </c>
    </row>
    <row r="111" s="2" customFormat="1" ht="16.5" customHeight="1">
      <c r="A111" s="40"/>
      <c r="B111" s="41"/>
      <c r="C111" s="206" t="s">
        <v>181</v>
      </c>
      <c r="D111" s="206" t="s">
        <v>121</v>
      </c>
      <c r="E111" s="207" t="s">
        <v>310</v>
      </c>
      <c r="F111" s="208" t="s">
        <v>311</v>
      </c>
      <c r="G111" s="209" t="s">
        <v>201</v>
      </c>
      <c r="H111" s="210">
        <v>1</v>
      </c>
      <c r="I111" s="211"/>
      <c r="J111" s="212">
        <f>ROUND(I111*H111,2)</f>
        <v>0</v>
      </c>
      <c r="K111" s="208" t="s">
        <v>125</v>
      </c>
      <c r="L111" s="46"/>
      <c r="M111" s="213" t="s">
        <v>19</v>
      </c>
      <c r="N111" s="214" t="s">
        <v>47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126</v>
      </c>
      <c r="AT111" s="217" t="s">
        <v>121</v>
      </c>
      <c r="AU111" s="217" t="s">
        <v>86</v>
      </c>
      <c r="AY111" s="19" t="s">
        <v>119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84</v>
      </c>
      <c r="BK111" s="218">
        <f>ROUND(I111*H111,2)</f>
        <v>0</v>
      </c>
      <c r="BL111" s="19" t="s">
        <v>126</v>
      </c>
      <c r="BM111" s="217" t="s">
        <v>312</v>
      </c>
    </row>
    <row r="112" s="2" customFormat="1">
      <c r="A112" s="40"/>
      <c r="B112" s="41"/>
      <c r="C112" s="42"/>
      <c r="D112" s="219" t="s">
        <v>128</v>
      </c>
      <c r="E112" s="42"/>
      <c r="F112" s="220" t="s">
        <v>313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128</v>
      </c>
      <c r="AU112" s="19" t="s">
        <v>86</v>
      </c>
    </row>
    <row r="113" s="12" customFormat="1" ht="22.8" customHeight="1">
      <c r="A113" s="12"/>
      <c r="B113" s="190"/>
      <c r="C113" s="191"/>
      <c r="D113" s="192" t="s">
        <v>75</v>
      </c>
      <c r="E113" s="204" t="s">
        <v>314</v>
      </c>
      <c r="F113" s="204" t="s">
        <v>315</v>
      </c>
      <c r="G113" s="191"/>
      <c r="H113" s="191"/>
      <c r="I113" s="194"/>
      <c r="J113" s="205">
        <f>BK113</f>
        <v>0</v>
      </c>
      <c r="K113" s="191"/>
      <c r="L113" s="196"/>
      <c r="M113" s="197"/>
      <c r="N113" s="198"/>
      <c r="O113" s="198"/>
      <c r="P113" s="199">
        <f>SUM(P114:P115)</f>
        <v>0</v>
      </c>
      <c r="Q113" s="198"/>
      <c r="R113" s="199">
        <f>SUM(R114:R115)</f>
        <v>0</v>
      </c>
      <c r="S113" s="198"/>
      <c r="T113" s="200">
        <f>SUM(T114:T115)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1" t="s">
        <v>153</v>
      </c>
      <c r="AT113" s="202" t="s">
        <v>75</v>
      </c>
      <c r="AU113" s="202" t="s">
        <v>84</v>
      </c>
      <c r="AY113" s="201" t="s">
        <v>119</v>
      </c>
      <c r="BK113" s="203">
        <f>SUM(BK114:BK115)</f>
        <v>0</v>
      </c>
    </row>
    <row r="114" s="2" customFormat="1" ht="16.5" customHeight="1">
      <c r="A114" s="40"/>
      <c r="B114" s="41"/>
      <c r="C114" s="206" t="s">
        <v>186</v>
      </c>
      <c r="D114" s="206" t="s">
        <v>121</v>
      </c>
      <c r="E114" s="207" t="s">
        <v>316</v>
      </c>
      <c r="F114" s="208" t="s">
        <v>317</v>
      </c>
      <c r="G114" s="209" t="s">
        <v>295</v>
      </c>
      <c r="H114" s="270"/>
      <c r="I114" s="211"/>
      <c r="J114" s="212">
        <f>ROUND(I114*H114,2)</f>
        <v>0</v>
      </c>
      <c r="K114" s="208" t="s">
        <v>125</v>
      </c>
      <c r="L114" s="46"/>
      <c r="M114" s="213" t="s">
        <v>19</v>
      </c>
      <c r="N114" s="214" t="s">
        <v>47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269</v>
      </c>
      <c r="AT114" s="217" t="s">
        <v>121</v>
      </c>
      <c r="AU114" s="217" t="s">
        <v>86</v>
      </c>
      <c r="AY114" s="19" t="s">
        <v>119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84</v>
      </c>
      <c r="BK114" s="218">
        <f>ROUND(I114*H114,2)</f>
        <v>0</v>
      </c>
      <c r="BL114" s="19" t="s">
        <v>269</v>
      </c>
      <c r="BM114" s="217" t="s">
        <v>318</v>
      </c>
    </row>
    <row r="115" s="2" customFormat="1">
      <c r="A115" s="40"/>
      <c r="B115" s="41"/>
      <c r="C115" s="42"/>
      <c r="D115" s="219" t="s">
        <v>128</v>
      </c>
      <c r="E115" s="42"/>
      <c r="F115" s="220" t="s">
        <v>319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128</v>
      </c>
      <c r="AU115" s="19" t="s">
        <v>86</v>
      </c>
    </row>
    <row r="116" s="12" customFormat="1" ht="22.8" customHeight="1">
      <c r="A116" s="12"/>
      <c r="B116" s="190"/>
      <c r="C116" s="191"/>
      <c r="D116" s="192" t="s">
        <v>75</v>
      </c>
      <c r="E116" s="204" t="s">
        <v>320</v>
      </c>
      <c r="F116" s="204" t="s">
        <v>321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SUM(P117:P118)</f>
        <v>0</v>
      </c>
      <c r="Q116" s="198"/>
      <c r="R116" s="199">
        <f>SUM(R117:R118)</f>
        <v>0</v>
      </c>
      <c r="S116" s="198"/>
      <c r="T116" s="200">
        <f>SUM(T117:T118)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153</v>
      </c>
      <c r="AT116" s="202" t="s">
        <v>75</v>
      </c>
      <c r="AU116" s="202" t="s">
        <v>84</v>
      </c>
      <c r="AY116" s="201" t="s">
        <v>119</v>
      </c>
      <c r="BK116" s="203">
        <f>SUM(BK117:BK118)</f>
        <v>0</v>
      </c>
    </row>
    <row r="117" s="2" customFormat="1" ht="16.5" customHeight="1">
      <c r="A117" s="40"/>
      <c r="B117" s="41"/>
      <c r="C117" s="206" t="s">
        <v>8</v>
      </c>
      <c r="D117" s="206" t="s">
        <v>121</v>
      </c>
      <c r="E117" s="207" t="s">
        <v>322</v>
      </c>
      <c r="F117" s="208" t="s">
        <v>321</v>
      </c>
      <c r="G117" s="209" t="s">
        <v>295</v>
      </c>
      <c r="H117" s="270"/>
      <c r="I117" s="211"/>
      <c r="J117" s="212">
        <f>ROUND(I117*H117,2)</f>
        <v>0</v>
      </c>
      <c r="K117" s="208" t="s">
        <v>125</v>
      </c>
      <c r="L117" s="46"/>
      <c r="M117" s="213" t="s">
        <v>19</v>
      </c>
      <c r="N117" s="214" t="s">
        <v>47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269</v>
      </c>
      <c r="AT117" s="217" t="s">
        <v>121</v>
      </c>
      <c r="AU117" s="217" t="s">
        <v>86</v>
      </c>
      <c r="AY117" s="19" t="s">
        <v>119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84</v>
      </c>
      <c r="BK117" s="218">
        <f>ROUND(I117*H117,2)</f>
        <v>0</v>
      </c>
      <c r="BL117" s="19" t="s">
        <v>269</v>
      </c>
      <c r="BM117" s="217" t="s">
        <v>323</v>
      </c>
    </row>
    <row r="118" s="2" customFormat="1">
      <c r="A118" s="40"/>
      <c r="B118" s="41"/>
      <c r="C118" s="42"/>
      <c r="D118" s="219" t="s">
        <v>128</v>
      </c>
      <c r="E118" s="42"/>
      <c r="F118" s="220" t="s">
        <v>324</v>
      </c>
      <c r="G118" s="42"/>
      <c r="H118" s="42"/>
      <c r="I118" s="221"/>
      <c r="J118" s="42"/>
      <c r="K118" s="42"/>
      <c r="L118" s="46"/>
      <c r="M118" s="271"/>
      <c r="N118" s="272"/>
      <c r="O118" s="273"/>
      <c r="P118" s="273"/>
      <c r="Q118" s="273"/>
      <c r="R118" s="273"/>
      <c r="S118" s="273"/>
      <c r="T118" s="274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128</v>
      </c>
      <c r="AU118" s="19" t="s">
        <v>86</v>
      </c>
    </row>
    <row r="119" s="2" customFormat="1" ht="6.96" customHeight="1">
      <c r="A119" s="40"/>
      <c r="B119" s="61"/>
      <c r="C119" s="62"/>
      <c r="D119" s="62"/>
      <c r="E119" s="62"/>
      <c r="F119" s="62"/>
      <c r="G119" s="62"/>
      <c r="H119" s="62"/>
      <c r="I119" s="62"/>
      <c r="J119" s="62"/>
      <c r="K119" s="62"/>
      <c r="L119" s="46"/>
      <c r="M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</sheetData>
  <sheetProtection sheet="1" autoFilter="0" formatColumns="0" formatRows="0" objects="1" scenarios="1" spinCount="100000" saltValue="zESQFpT6FmELXpcyp/4ESfJAGjs1sxPdzsV2uWxmp88/64COz4UjPSWyPMFU/QkPXxO4PQhwuq1uFRLuewSL/A==" hashValue="DSRFNZk0YYXKV1HCyCc5LUxa/KQiIobwgJuSmWRP2JZyuXRoXfB/YCK9R+QI2BY0gz0zBiLTuNN6i6//iTul8w==" algorithmName="SHA-512" password="CC35"/>
  <autoFilter ref="C84:K11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5_01/012164000"/>
    <hyperlink ref="F91" r:id="rId2" display="https://podminky.urs.cz/item/CS_URS_2025_01/012444000"/>
    <hyperlink ref="F93" r:id="rId3" display="https://podminky.urs.cz/item/CS_URS_2025_01/013254000"/>
    <hyperlink ref="F95" r:id="rId4" display="https://podminky.urs.cz/item/CS_URS_2025_01/013274000"/>
    <hyperlink ref="F97" r:id="rId5" display="https://podminky.urs.cz/item/CS_URS_2025_01/013284000"/>
    <hyperlink ref="F99" r:id="rId6" display="https://podminky.urs.cz/item/CS_URS_2025_01/072103001"/>
    <hyperlink ref="F102" r:id="rId7" display="https://podminky.urs.cz/item/CS_URS_2025_01/030001000"/>
    <hyperlink ref="F104" r:id="rId8" display="https://podminky.urs.cz/item/CS_URS_2025_01/034303000"/>
    <hyperlink ref="F107" r:id="rId9" display="https://podminky.urs.cz/item/CS_URS_2025_01/034503000"/>
    <hyperlink ref="F112" r:id="rId10" display="https://podminky.urs.cz/item/CS_URS_2025_01/045002000"/>
    <hyperlink ref="F115" r:id="rId11" display="https://podminky.urs.cz/item/CS_URS_2025_01/060001000"/>
    <hyperlink ref="F118" r:id="rId12" display="https://podminky.urs.cz/item/CS_URS_2025_01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325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326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327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328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329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330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331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332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333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334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335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83</v>
      </c>
      <c r="F18" s="286" t="s">
        <v>336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337</v>
      </c>
      <c r="F19" s="286" t="s">
        <v>338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339</v>
      </c>
      <c r="F20" s="286" t="s">
        <v>340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341</v>
      </c>
      <c r="F21" s="286" t="s">
        <v>342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343</v>
      </c>
      <c r="F22" s="286" t="s">
        <v>344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345</v>
      </c>
      <c r="F23" s="286" t="s">
        <v>346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347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348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349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350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351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352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353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354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355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105</v>
      </c>
      <c r="F36" s="286"/>
      <c r="G36" s="286" t="s">
        <v>356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357</v>
      </c>
      <c r="F37" s="286"/>
      <c r="G37" s="286" t="s">
        <v>358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57</v>
      </c>
      <c r="F38" s="286"/>
      <c r="G38" s="286" t="s">
        <v>359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58</v>
      </c>
      <c r="F39" s="286"/>
      <c r="G39" s="286" t="s">
        <v>360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106</v>
      </c>
      <c r="F40" s="286"/>
      <c r="G40" s="286" t="s">
        <v>361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107</v>
      </c>
      <c r="F41" s="286"/>
      <c r="G41" s="286" t="s">
        <v>362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363</v>
      </c>
      <c r="F42" s="286"/>
      <c r="G42" s="286" t="s">
        <v>364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365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366</v>
      </c>
      <c r="F44" s="286"/>
      <c r="G44" s="286" t="s">
        <v>367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109</v>
      </c>
      <c r="F45" s="286"/>
      <c r="G45" s="286" t="s">
        <v>368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369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370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371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372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373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374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375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376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377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378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379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380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381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382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383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384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385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386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387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388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389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390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391</v>
      </c>
      <c r="D76" s="304"/>
      <c r="E76" s="304"/>
      <c r="F76" s="304" t="s">
        <v>392</v>
      </c>
      <c r="G76" s="305"/>
      <c r="H76" s="304" t="s">
        <v>58</v>
      </c>
      <c r="I76" s="304" t="s">
        <v>61</v>
      </c>
      <c r="J76" s="304" t="s">
        <v>393</v>
      </c>
      <c r="K76" s="303"/>
    </row>
    <row r="77" s="1" customFormat="1" ht="17.25" customHeight="1">
      <c r="B77" s="301"/>
      <c r="C77" s="306" t="s">
        <v>394</v>
      </c>
      <c r="D77" s="306"/>
      <c r="E77" s="306"/>
      <c r="F77" s="307" t="s">
        <v>395</v>
      </c>
      <c r="G77" s="308"/>
      <c r="H77" s="306"/>
      <c r="I77" s="306"/>
      <c r="J77" s="306" t="s">
        <v>396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57</v>
      </c>
      <c r="D79" s="311"/>
      <c r="E79" s="311"/>
      <c r="F79" s="312" t="s">
        <v>397</v>
      </c>
      <c r="G79" s="313"/>
      <c r="H79" s="289" t="s">
        <v>398</v>
      </c>
      <c r="I79" s="289" t="s">
        <v>399</v>
      </c>
      <c r="J79" s="289">
        <v>20</v>
      </c>
      <c r="K79" s="303"/>
    </row>
    <row r="80" s="1" customFormat="1" ht="15" customHeight="1">
      <c r="B80" s="301"/>
      <c r="C80" s="289" t="s">
        <v>400</v>
      </c>
      <c r="D80" s="289"/>
      <c r="E80" s="289"/>
      <c r="F80" s="312" t="s">
        <v>397</v>
      </c>
      <c r="G80" s="313"/>
      <c r="H80" s="289" t="s">
        <v>401</v>
      </c>
      <c r="I80" s="289" t="s">
        <v>399</v>
      </c>
      <c r="J80" s="289">
        <v>120</v>
      </c>
      <c r="K80" s="303"/>
    </row>
    <row r="81" s="1" customFormat="1" ht="15" customHeight="1">
      <c r="B81" s="314"/>
      <c r="C81" s="289" t="s">
        <v>402</v>
      </c>
      <c r="D81" s="289"/>
      <c r="E81" s="289"/>
      <c r="F81" s="312" t="s">
        <v>403</v>
      </c>
      <c r="G81" s="313"/>
      <c r="H81" s="289" t="s">
        <v>404</v>
      </c>
      <c r="I81" s="289" t="s">
        <v>399</v>
      </c>
      <c r="J81" s="289">
        <v>50</v>
      </c>
      <c r="K81" s="303"/>
    </row>
    <row r="82" s="1" customFormat="1" ht="15" customHeight="1">
      <c r="B82" s="314"/>
      <c r="C82" s="289" t="s">
        <v>405</v>
      </c>
      <c r="D82" s="289"/>
      <c r="E82" s="289"/>
      <c r="F82" s="312" t="s">
        <v>397</v>
      </c>
      <c r="G82" s="313"/>
      <c r="H82" s="289" t="s">
        <v>406</v>
      </c>
      <c r="I82" s="289" t="s">
        <v>407</v>
      </c>
      <c r="J82" s="289"/>
      <c r="K82" s="303"/>
    </row>
    <row r="83" s="1" customFormat="1" ht="15" customHeight="1">
      <c r="B83" s="314"/>
      <c r="C83" s="315" t="s">
        <v>408</v>
      </c>
      <c r="D83" s="315"/>
      <c r="E83" s="315"/>
      <c r="F83" s="316" t="s">
        <v>403</v>
      </c>
      <c r="G83" s="315"/>
      <c r="H83" s="315" t="s">
        <v>409</v>
      </c>
      <c r="I83" s="315" t="s">
        <v>399</v>
      </c>
      <c r="J83" s="315">
        <v>15</v>
      </c>
      <c r="K83" s="303"/>
    </row>
    <row r="84" s="1" customFormat="1" ht="15" customHeight="1">
      <c r="B84" s="314"/>
      <c r="C84" s="315" t="s">
        <v>410</v>
      </c>
      <c r="D84" s="315"/>
      <c r="E84" s="315"/>
      <c r="F84" s="316" t="s">
        <v>403</v>
      </c>
      <c r="G84" s="315"/>
      <c r="H84" s="315" t="s">
        <v>411</v>
      </c>
      <c r="I84" s="315" t="s">
        <v>399</v>
      </c>
      <c r="J84" s="315">
        <v>15</v>
      </c>
      <c r="K84" s="303"/>
    </row>
    <row r="85" s="1" customFormat="1" ht="15" customHeight="1">
      <c r="B85" s="314"/>
      <c r="C85" s="315" t="s">
        <v>412</v>
      </c>
      <c r="D85" s="315"/>
      <c r="E85" s="315"/>
      <c r="F85" s="316" t="s">
        <v>403</v>
      </c>
      <c r="G85" s="315"/>
      <c r="H85" s="315" t="s">
        <v>413</v>
      </c>
      <c r="I85" s="315" t="s">
        <v>399</v>
      </c>
      <c r="J85" s="315">
        <v>20</v>
      </c>
      <c r="K85" s="303"/>
    </row>
    <row r="86" s="1" customFormat="1" ht="15" customHeight="1">
      <c r="B86" s="314"/>
      <c r="C86" s="315" t="s">
        <v>414</v>
      </c>
      <c r="D86" s="315"/>
      <c r="E86" s="315"/>
      <c r="F86" s="316" t="s">
        <v>403</v>
      </c>
      <c r="G86" s="315"/>
      <c r="H86" s="315" t="s">
        <v>415</v>
      </c>
      <c r="I86" s="315" t="s">
        <v>399</v>
      </c>
      <c r="J86" s="315">
        <v>20</v>
      </c>
      <c r="K86" s="303"/>
    </row>
    <row r="87" s="1" customFormat="1" ht="15" customHeight="1">
      <c r="B87" s="314"/>
      <c r="C87" s="289" t="s">
        <v>416</v>
      </c>
      <c r="D87" s="289"/>
      <c r="E87" s="289"/>
      <c r="F87" s="312" t="s">
        <v>403</v>
      </c>
      <c r="G87" s="313"/>
      <c r="H87" s="289" t="s">
        <v>417</v>
      </c>
      <c r="I87" s="289" t="s">
        <v>399</v>
      </c>
      <c r="J87" s="289">
        <v>50</v>
      </c>
      <c r="K87" s="303"/>
    </row>
    <row r="88" s="1" customFormat="1" ht="15" customHeight="1">
      <c r="B88" s="314"/>
      <c r="C88" s="289" t="s">
        <v>418</v>
      </c>
      <c r="D88" s="289"/>
      <c r="E88" s="289"/>
      <c r="F88" s="312" t="s">
        <v>403</v>
      </c>
      <c r="G88" s="313"/>
      <c r="H88" s="289" t="s">
        <v>419</v>
      </c>
      <c r="I88" s="289" t="s">
        <v>399</v>
      </c>
      <c r="J88" s="289">
        <v>20</v>
      </c>
      <c r="K88" s="303"/>
    </row>
    <row r="89" s="1" customFormat="1" ht="15" customHeight="1">
      <c r="B89" s="314"/>
      <c r="C89" s="289" t="s">
        <v>420</v>
      </c>
      <c r="D89" s="289"/>
      <c r="E89" s="289"/>
      <c r="F89" s="312" t="s">
        <v>403</v>
      </c>
      <c r="G89" s="313"/>
      <c r="H89" s="289" t="s">
        <v>421</v>
      </c>
      <c r="I89" s="289" t="s">
        <v>399</v>
      </c>
      <c r="J89" s="289">
        <v>20</v>
      </c>
      <c r="K89" s="303"/>
    </row>
    <row r="90" s="1" customFormat="1" ht="15" customHeight="1">
      <c r="B90" s="314"/>
      <c r="C90" s="289" t="s">
        <v>422</v>
      </c>
      <c r="D90" s="289"/>
      <c r="E90" s="289"/>
      <c r="F90" s="312" t="s">
        <v>403</v>
      </c>
      <c r="G90" s="313"/>
      <c r="H90" s="289" t="s">
        <v>423</v>
      </c>
      <c r="I90" s="289" t="s">
        <v>399</v>
      </c>
      <c r="J90" s="289">
        <v>50</v>
      </c>
      <c r="K90" s="303"/>
    </row>
    <row r="91" s="1" customFormat="1" ht="15" customHeight="1">
      <c r="B91" s="314"/>
      <c r="C91" s="289" t="s">
        <v>424</v>
      </c>
      <c r="D91" s="289"/>
      <c r="E91" s="289"/>
      <c r="F91" s="312" t="s">
        <v>403</v>
      </c>
      <c r="G91" s="313"/>
      <c r="H91" s="289" t="s">
        <v>424</v>
      </c>
      <c r="I91" s="289" t="s">
        <v>399</v>
      </c>
      <c r="J91" s="289">
        <v>50</v>
      </c>
      <c r="K91" s="303"/>
    </row>
    <row r="92" s="1" customFormat="1" ht="15" customHeight="1">
      <c r="B92" s="314"/>
      <c r="C92" s="289" t="s">
        <v>425</v>
      </c>
      <c r="D92" s="289"/>
      <c r="E92" s="289"/>
      <c r="F92" s="312" t="s">
        <v>403</v>
      </c>
      <c r="G92" s="313"/>
      <c r="H92" s="289" t="s">
        <v>426</v>
      </c>
      <c r="I92" s="289" t="s">
        <v>399</v>
      </c>
      <c r="J92" s="289">
        <v>255</v>
      </c>
      <c r="K92" s="303"/>
    </row>
    <row r="93" s="1" customFormat="1" ht="15" customHeight="1">
      <c r="B93" s="314"/>
      <c r="C93" s="289" t="s">
        <v>427</v>
      </c>
      <c r="D93" s="289"/>
      <c r="E93" s="289"/>
      <c r="F93" s="312" t="s">
        <v>397</v>
      </c>
      <c r="G93" s="313"/>
      <c r="H93" s="289" t="s">
        <v>428</v>
      </c>
      <c r="I93" s="289" t="s">
        <v>429</v>
      </c>
      <c r="J93" s="289"/>
      <c r="K93" s="303"/>
    </row>
    <row r="94" s="1" customFormat="1" ht="15" customHeight="1">
      <c r="B94" s="314"/>
      <c r="C94" s="289" t="s">
        <v>430</v>
      </c>
      <c r="D94" s="289"/>
      <c r="E94" s="289"/>
      <c r="F94" s="312" t="s">
        <v>397</v>
      </c>
      <c r="G94" s="313"/>
      <c r="H94" s="289" t="s">
        <v>431</v>
      </c>
      <c r="I94" s="289" t="s">
        <v>432</v>
      </c>
      <c r="J94" s="289"/>
      <c r="K94" s="303"/>
    </row>
    <row r="95" s="1" customFormat="1" ht="15" customHeight="1">
      <c r="B95" s="314"/>
      <c r="C95" s="289" t="s">
        <v>433</v>
      </c>
      <c r="D95" s="289"/>
      <c r="E95" s="289"/>
      <c r="F95" s="312" t="s">
        <v>397</v>
      </c>
      <c r="G95" s="313"/>
      <c r="H95" s="289" t="s">
        <v>433</v>
      </c>
      <c r="I95" s="289" t="s">
        <v>432</v>
      </c>
      <c r="J95" s="289"/>
      <c r="K95" s="303"/>
    </row>
    <row r="96" s="1" customFormat="1" ht="15" customHeight="1">
      <c r="B96" s="314"/>
      <c r="C96" s="289" t="s">
        <v>42</v>
      </c>
      <c r="D96" s="289"/>
      <c r="E96" s="289"/>
      <c r="F96" s="312" t="s">
        <v>397</v>
      </c>
      <c r="G96" s="313"/>
      <c r="H96" s="289" t="s">
        <v>434</v>
      </c>
      <c r="I96" s="289" t="s">
        <v>432</v>
      </c>
      <c r="J96" s="289"/>
      <c r="K96" s="303"/>
    </row>
    <row r="97" s="1" customFormat="1" ht="15" customHeight="1">
      <c r="B97" s="314"/>
      <c r="C97" s="289" t="s">
        <v>52</v>
      </c>
      <c r="D97" s="289"/>
      <c r="E97" s="289"/>
      <c r="F97" s="312" t="s">
        <v>397</v>
      </c>
      <c r="G97" s="313"/>
      <c r="H97" s="289" t="s">
        <v>435</v>
      </c>
      <c r="I97" s="289" t="s">
        <v>432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436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391</v>
      </c>
      <c r="D103" s="304"/>
      <c r="E103" s="304"/>
      <c r="F103" s="304" t="s">
        <v>392</v>
      </c>
      <c r="G103" s="305"/>
      <c r="H103" s="304" t="s">
        <v>58</v>
      </c>
      <c r="I103" s="304" t="s">
        <v>61</v>
      </c>
      <c r="J103" s="304" t="s">
        <v>393</v>
      </c>
      <c r="K103" s="303"/>
    </row>
    <row r="104" s="1" customFormat="1" ht="17.25" customHeight="1">
      <c r="B104" s="301"/>
      <c r="C104" s="306" t="s">
        <v>394</v>
      </c>
      <c r="D104" s="306"/>
      <c r="E104" s="306"/>
      <c r="F104" s="307" t="s">
        <v>395</v>
      </c>
      <c r="G104" s="308"/>
      <c r="H104" s="306"/>
      <c r="I104" s="306"/>
      <c r="J104" s="306" t="s">
        <v>396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57</v>
      </c>
      <c r="D106" s="311"/>
      <c r="E106" s="311"/>
      <c r="F106" s="312" t="s">
        <v>397</v>
      </c>
      <c r="G106" s="289"/>
      <c r="H106" s="289" t="s">
        <v>437</v>
      </c>
      <c r="I106" s="289" t="s">
        <v>399</v>
      </c>
      <c r="J106" s="289">
        <v>20</v>
      </c>
      <c r="K106" s="303"/>
    </row>
    <row r="107" s="1" customFormat="1" ht="15" customHeight="1">
      <c r="B107" s="301"/>
      <c r="C107" s="289" t="s">
        <v>400</v>
      </c>
      <c r="D107" s="289"/>
      <c r="E107" s="289"/>
      <c r="F107" s="312" t="s">
        <v>397</v>
      </c>
      <c r="G107" s="289"/>
      <c r="H107" s="289" t="s">
        <v>437</v>
      </c>
      <c r="I107" s="289" t="s">
        <v>399</v>
      </c>
      <c r="J107" s="289">
        <v>120</v>
      </c>
      <c r="K107" s="303"/>
    </row>
    <row r="108" s="1" customFormat="1" ht="15" customHeight="1">
      <c r="B108" s="314"/>
      <c r="C108" s="289" t="s">
        <v>402</v>
      </c>
      <c r="D108" s="289"/>
      <c r="E108" s="289"/>
      <c r="F108" s="312" t="s">
        <v>403</v>
      </c>
      <c r="G108" s="289"/>
      <c r="H108" s="289" t="s">
        <v>437</v>
      </c>
      <c r="I108" s="289" t="s">
        <v>399</v>
      </c>
      <c r="J108" s="289">
        <v>50</v>
      </c>
      <c r="K108" s="303"/>
    </row>
    <row r="109" s="1" customFormat="1" ht="15" customHeight="1">
      <c r="B109" s="314"/>
      <c r="C109" s="289" t="s">
        <v>405</v>
      </c>
      <c r="D109" s="289"/>
      <c r="E109" s="289"/>
      <c r="F109" s="312" t="s">
        <v>397</v>
      </c>
      <c r="G109" s="289"/>
      <c r="H109" s="289" t="s">
        <v>437</v>
      </c>
      <c r="I109" s="289" t="s">
        <v>407</v>
      </c>
      <c r="J109" s="289"/>
      <c r="K109" s="303"/>
    </row>
    <row r="110" s="1" customFormat="1" ht="15" customHeight="1">
      <c r="B110" s="314"/>
      <c r="C110" s="289" t="s">
        <v>416</v>
      </c>
      <c r="D110" s="289"/>
      <c r="E110" s="289"/>
      <c r="F110" s="312" t="s">
        <v>403</v>
      </c>
      <c r="G110" s="289"/>
      <c r="H110" s="289" t="s">
        <v>437</v>
      </c>
      <c r="I110" s="289" t="s">
        <v>399</v>
      </c>
      <c r="J110" s="289">
        <v>50</v>
      </c>
      <c r="K110" s="303"/>
    </row>
    <row r="111" s="1" customFormat="1" ht="15" customHeight="1">
      <c r="B111" s="314"/>
      <c r="C111" s="289" t="s">
        <v>424</v>
      </c>
      <c r="D111" s="289"/>
      <c r="E111" s="289"/>
      <c r="F111" s="312" t="s">
        <v>403</v>
      </c>
      <c r="G111" s="289"/>
      <c r="H111" s="289" t="s">
        <v>437</v>
      </c>
      <c r="I111" s="289" t="s">
        <v>399</v>
      </c>
      <c r="J111" s="289">
        <v>50</v>
      </c>
      <c r="K111" s="303"/>
    </row>
    <row r="112" s="1" customFormat="1" ht="15" customHeight="1">
      <c r="B112" s="314"/>
      <c r="C112" s="289" t="s">
        <v>422</v>
      </c>
      <c r="D112" s="289"/>
      <c r="E112" s="289"/>
      <c r="F112" s="312" t="s">
        <v>403</v>
      </c>
      <c r="G112" s="289"/>
      <c r="H112" s="289" t="s">
        <v>437</v>
      </c>
      <c r="I112" s="289" t="s">
        <v>399</v>
      </c>
      <c r="J112" s="289">
        <v>50</v>
      </c>
      <c r="K112" s="303"/>
    </row>
    <row r="113" s="1" customFormat="1" ht="15" customHeight="1">
      <c r="B113" s="314"/>
      <c r="C113" s="289" t="s">
        <v>57</v>
      </c>
      <c r="D113" s="289"/>
      <c r="E113" s="289"/>
      <c r="F113" s="312" t="s">
        <v>397</v>
      </c>
      <c r="G113" s="289"/>
      <c r="H113" s="289" t="s">
        <v>438</v>
      </c>
      <c r="I113" s="289" t="s">
        <v>399</v>
      </c>
      <c r="J113" s="289">
        <v>20</v>
      </c>
      <c r="K113" s="303"/>
    </row>
    <row r="114" s="1" customFormat="1" ht="15" customHeight="1">
      <c r="B114" s="314"/>
      <c r="C114" s="289" t="s">
        <v>439</v>
      </c>
      <c r="D114" s="289"/>
      <c r="E114" s="289"/>
      <c r="F114" s="312" t="s">
        <v>397</v>
      </c>
      <c r="G114" s="289"/>
      <c r="H114" s="289" t="s">
        <v>440</v>
      </c>
      <c r="I114" s="289" t="s">
        <v>399</v>
      </c>
      <c r="J114" s="289">
        <v>120</v>
      </c>
      <c r="K114" s="303"/>
    </row>
    <row r="115" s="1" customFormat="1" ht="15" customHeight="1">
      <c r="B115" s="314"/>
      <c r="C115" s="289" t="s">
        <v>42</v>
      </c>
      <c r="D115" s="289"/>
      <c r="E115" s="289"/>
      <c r="F115" s="312" t="s">
        <v>397</v>
      </c>
      <c r="G115" s="289"/>
      <c r="H115" s="289" t="s">
        <v>441</v>
      </c>
      <c r="I115" s="289" t="s">
        <v>432</v>
      </c>
      <c r="J115" s="289"/>
      <c r="K115" s="303"/>
    </row>
    <row r="116" s="1" customFormat="1" ht="15" customHeight="1">
      <c r="B116" s="314"/>
      <c r="C116" s="289" t="s">
        <v>52</v>
      </c>
      <c r="D116" s="289"/>
      <c r="E116" s="289"/>
      <c r="F116" s="312" t="s">
        <v>397</v>
      </c>
      <c r="G116" s="289"/>
      <c r="H116" s="289" t="s">
        <v>442</v>
      </c>
      <c r="I116" s="289" t="s">
        <v>432</v>
      </c>
      <c r="J116" s="289"/>
      <c r="K116" s="303"/>
    </row>
    <row r="117" s="1" customFormat="1" ht="15" customHeight="1">
      <c r="B117" s="314"/>
      <c r="C117" s="289" t="s">
        <v>61</v>
      </c>
      <c r="D117" s="289"/>
      <c r="E117" s="289"/>
      <c r="F117" s="312" t="s">
        <v>397</v>
      </c>
      <c r="G117" s="289"/>
      <c r="H117" s="289" t="s">
        <v>443</v>
      </c>
      <c r="I117" s="289" t="s">
        <v>444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445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391</v>
      </c>
      <c r="D123" s="304"/>
      <c r="E123" s="304"/>
      <c r="F123" s="304" t="s">
        <v>392</v>
      </c>
      <c r="G123" s="305"/>
      <c r="H123" s="304" t="s">
        <v>58</v>
      </c>
      <c r="I123" s="304" t="s">
        <v>61</v>
      </c>
      <c r="J123" s="304" t="s">
        <v>393</v>
      </c>
      <c r="K123" s="333"/>
    </row>
    <row r="124" s="1" customFormat="1" ht="17.25" customHeight="1">
      <c r="B124" s="332"/>
      <c r="C124" s="306" t="s">
        <v>394</v>
      </c>
      <c r="D124" s="306"/>
      <c r="E124" s="306"/>
      <c r="F124" s="307" t="s">
        <v>395</v>
      </c>
      <c r="G124" s="308"/>
      <c r="H124" s="306"/>
      <c r="I124" s="306"/>
      <c r="J124" s="306" t="s">
        <v>396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400</v>
      </c>
      <c r="D126" s="311"/>
      <c r="E126" s="311"/>
      <c r="F126" s="312" t="s">
        <v>397</v>
      </c>
      <c r="G126" s="289"/>
      <c r="H126" s="289" t="s">
        <v>437</v>
      </c>
      <c r="I126" s="289" t="s">
        <v>399</v>
      </c>
      <c r="J126" s="289">
        <v>120</v>
      </c>
      <c r="K126" s="337"/>
    </row>
    <row r="127" s="1" customFormat="1" ht="15" customHeight="1">
      <c r="B127" s="334"/>
      <c r="C127" s="289" t="s">
        <v>446</v>
      </c>
      <c r="D127" s="289"/>
      <c r="E127" s="289"/>
      <c r="F127" s="312" t="s">
        <v>397</v>
      </c>
      <c r="G127" s="289"/>
      <c r="H127" s="289" t="s">
        <v>447</v>
      </c>
      <c r="I127" s="289" t="s">
        <v>399</v>
      </c>
      <c r="J127" s="289" t="s">
        <v>448</v>
      </c>
      <c r="K127" s="337"/>
    </row>
    <row r="128" s="1" customFormat="1" ht="15" customHeight="1">
      <c r="B128" s="334"/>
      <c r="C128" s="289" t="s">
        <v>345</v>
      </c>
      <c r="D128" s="289"/>
      <c r="E128" s="289"/>
      <c r="F128" s="312" t="s">
        <v>397</v>
      </c>
      <c r="G128" s="289"/>
      <c r="H128" s="289" t="s">
        <v>449</v>
      </c>
      <c r="I128" s="289" t="s">
        <v>399</v>
      </c>
      <c r="J128" s="289" t="s">
        <v>448</v>
      </c>
      <c r="K128" s="337"/>
    </row>
    <row r="129" s="1" customFormat="1" ht="15" customHeight="1">
      <c r="B129" s="334"/>
      <c r="C129" s="289" t="s">
        <v>408</v>
      </c>
      <c r="D129" s="289"/>
      <c r="E129" s="289"/>
      <c r="F129" s="312" t="s">
        <v>403</v>
      </c>
      <c r="G129" s="289"/>
      <c r="H129" s="289" t="s">
        <v>409</v>
      </c>
      <c r="I129" s="289" t="s">
        <v>399</v>
      </c>
      <c r="J129" s="289">
        <v>15</v>
      </c>
      <c r="K129" s="337"/>
    </row>
    <row r="130" s="1" customFormat="1" ht="15" customHeight="1">
      <c r="B130" s="334"/>
      <c r="C130" s="315" t="s">
        <v>410</v>
      </c>
      <c r="D130" s="315"/>
      <c r="E130" s="315"/>
      <c r="F130" s="316" t="s">
        <v>403</v>
      </c>
      <c r="G130" s="315"/>
      <c r="H130" s="315" t="s">
        <v>411</v>
      </c>
      <c r="I130" s="315" t="s">
        <v>399</v>
      </c>
      <c r="J130" s="315">
        <v>15</v>
      </c>
      <c r="K130" s="337"/>
    </row>
    <row r="131" s="1" customFormat="1" ht="15" customHeight="1">
      <c r="B131" s="334"/>
      <c r="C131" s="315" t="s">
        <v>412</v>
      </c>
      <c r="D131" s="315"/>
      <c r="E131" s="315"/>
      <c r="F131" s="316" t="s">
        <v>403</v>
      </c>
      <c r="G131" s="315"/>
      <c r="H131" s="315" t="s">
        <v>413</v>
      </c>
      <c r="I131" s="315" t="s">
        <v>399</v>
      </c>
      <c r="J131" s="315">
        <v>20</v>
      </c>
      <c r="K131" s="337"/>
    </row>
    <row r="132" s="1" customFormat="1" ht="15" customHeight="1">
      <c r="B132" s="334"/>
      <c r="C132" s="315" t="s">
        <v>414</v>
      </c>
      <c r="D132" s="315"/>
      <c r="E132" s="315"/>
      <c r="F132" s="316" t="s">
        <v>403</v>
      </c>
      <c r="G132" s="315"/>
      <c r="H132" s="315" t="s">
        <v>415</v>
      </c>
      <c r="I132" s="315" t="s">
        <v>399</v>
      </c>
      <c r="J132" s="315">
        <v>20</v>
      </c>
      <c r="K132" s="337"/>
    </row>
    <row r="133" s="1" customFormat="1" ht="15" customHeight="1">
      <c r="B133" s="334"/>
      <c r="C133" s="289" t="s">
        <v>402</v>
      </c>
      <c r="D133" s="289"/>
      <c r="E133" s="289"/>
      <c r="F133" s="312" t="s">
        <v>403</v>
      </c>
      <c r="G133" s="289"/>
      <c r="H133" s="289" t="s">
        <v>437</v>
      </c>
      <c r="I133" s="289" t="s">
        <v>399</v>
      </c>
      <c r="J133" s="289">
        <v>50</v>
      </c>
      <c r="K133" s="337"/>
    </row>
    <row r="134" s="1" customFormat="1" ht="15" customHeight="1">
      <c r="B134" s="334"/>
      <c r="C134" s="289" t="s">
        <v>416</v>
      </c>
      <c r="D134" s="289"/>
      <c r="E134" s="289"/>
      <c r="F134" s="312" t="s">
        <v>403</v>
      </c>
      <c r="G134" s="289"/>
      <c r="H134" s="289" t="s">
        <v>437</v>
      </c>
      <c r="I134" s="289" t="s">
        <v>399</v>
      </c>
      <c r="J134" s="289">
        <v>50</v>
      </c>
      <c r="K134" s="337"/>
    </row>
    <row r="135" s="1" customFormat="1" ht="15" customHeight="1">
      <c r="B135" s="334"/>
      <c r="C135" s="289" t="s">
        <v>422</v>
      </c>
      <c r="D135" s="289"/>
      <c r="E135" s="289"/>
      <c r="F135" s="312" t="s">
        <v>403</v>
      </c>
      <c r="G135" s="289"/>
      <c r="H135" s="289" t="s">
        <v>437</v>
      </c>
      <c r="I135" s="289" t="s">
        <v>399</v>
      </c>
      <c r="J135" s="289">
        <v>50</v>
      </c>
      <c r="K135" s="337"/>
    </row>
    <row r="136" s="1" customFormat="1" ht="15" customHeight="1">
      <c r="B136" s="334"/>
      <c r="C136" s="289" t="s">
        <v>424</v>
      </c>
      <c r="D136" s="289"/>
      <c r="E136" s="289"/>
      <c r="F136" s="312" t="s">
        <v>403</v>
      </c>
      <c r="G136" s="289"/>
      <c r="H136" s="289" t="s">
        <v>437</v>
      </c>
      <c r="I136" s="289" t="s">
        <v>399</v>
      </c>
      <c r="J136" s="289">
        <v>50</v>
      </c>
      <c r="K136" s="337"/>
    </row>
    <row r="137" s="1" customFormat="1" ht="15" customHeight="1">
      <c r="B137" s="334"/>
      <c r="C137" s="289" t="s">
        <v>425</v>
      </c>
      <c r="D137" s="289"/>
      <c r="E137" s="289"/>
      <c r="F137" s="312" t="s">
        <v>403</v>
      </c>
      <c r="G137" s="289"/>
      <c r="H137" s="289" t="s">
        <v>450</v>
      </c>
      <c r="I137" s="289" t="s">
        <v>399</v>
      </c>
      <c r="J137" s="289">
        <v>255</v>
      </c>
      <c r="K137" s="337"/>
    </row>
    <row r="138" s="1" customFormat="1" ht="15" customHeight="1">
      <c r="B138" s="334"/>
      <c r="C138" s="289" t="s">
        <v>427</v>
      </c>
      <c r="D138" s="289"/>
      <c r="E138" s="289"/>
      <c r="F138" s="312" t="s">
        <v>397</v>
      </c>
      <c r="G138" s="289"/>
      <c r="H138" s="289" t="s">
        <v>451</v>
      </c>
      <c r="I138" s="289" t="s">
        <v>429</v>
      </c>
      <c r="J138" s="289"/>
      <c r="K138" s="337"/>
    </row>
    <row r="139" s="1" customFormat="1" ht="15" customHeight="1">
      <c r="B139" s="334"/>
      <c r="C139" s="289" t="s">
        <v>430</v>
      </c>
      <c r="D139" s="289"/>
      <c r="E139" s="289"/>
      <c r="F139" s="312" t="s">
        <v>397</v>
      </c>
      <c r="G139" s="289"/>
      <c r="H139" s="289" t="s">
        <v>452</v>
      </c>
      <c r="I139" s="289" t="s">
        <v>432</v>
      </c>
      <c r="J139" s="289"/>
      <c r="K139" s="337"/>
    </row>
    <row r="140" s="1" customFormat="1" ht="15" customHeight="1">
      <c r="B140" s="334"/>
      <c r="C140" s="289" t="s">
        <v>433</v>
      </c>
      <c r="D140" s="289"/>
      <c r="E140" s="289"/>
      <c r="F140" s="312" t="s">
        <v>397</v>
      </c>
      <c r="G140" s="289"/>
      <c r="H140" s="289" t="s">
        <v>433</v>
      </c>
      <c r="I140" s="289" t="s">
        <v>432</v>
      </c>
      <c r="J140" s="289"/>
      <c r="K140" s="337"/>
    </row>
    <row r="141" s="1" customFormat="1" ht="15" customHeight="1">
      <c r="B141" s="334"/>
      <c r="C141" s="289" t="s">
        <v>42</v>
      </c>
      <c r="D141" s="289"/>
      <c r="E141" s="289"/>
      <c r="F141" s="312" t="s">
        <v>397</v>
      </c>
      <c r="G141" s="289"/>
      <c r="H141" s="289" t="s">
        <v>453</v>
      </c>
      <c r="I141" s="289" t="s">
        <v>432</v>
      </c>
      <c r="J141" s="289"/>
      <c r="K141" s="337"/>
    </row>
    <row r="142" s="1" customFormat="1" ht="15" customHeight="1">
      <c r="B142" s="334"/>
      <c r="C142" s="289" t="s">
        <v>454</v>
      </c>
      <c r="D142" s="289"/>
      <c r="E142" s="289"/>
      <c r="F142" s="312" t="s">
        <v>397</v>
      </c>
      <c r="G142" s="289"/>
      <c r="H142" s="289" t="s">
        <v>455</v>
      </c>
      <c r="I142" s="289" t="s">
        <v>432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456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391</v>
      </c>
      <c r="D148" s="304"/>
      <c r="E148" s="304"/>
      <c r="F148" s="304" t="s">
        <v>392</v>
      </c>
      <c r="G148" s="305"/>
      <c r="H148" s="304" t="s">
        <v>58</v>
      </c>
      <c r="I148" s="304" t="s">
        <v>61</v>
      </c>
      <c r="J148" s="304" t="s">
        <v>393</v>
      </c>
      <c r="K148" s="303"/>
    </row>
    <row r="149" s="1" customFormat="1" ht="17.25" customHeight="1">
      <c r="B149" s="301"/>
      <c r="C149" s="306" t="s">
        <v>394</v>
      </c>
      <c r="D149" s="306"/>
      <c r="E149" s="306"/>
      <c r="F149" s="307" t="s">
        <v>395</v>
      </c>
      <c r="G149" s="308"/>
      <c r="H149" s="306"/>
      <c r="I149" s="306"/>
      <c r="J149" s="306" t="s">
        <v>396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400</v>
      </c>
      <c r="D151" s="289"/>
      <c r="E151" s="289"/>
      <c r="F151" s="342" t="s">
        <v>397</v>
      </c>
      <c r="G151" s="289"/>
      <c r="H151" s="341" t="s">
        <v>437</v>
      </c>
      <c r="I151" s="341" t="s">
        <v>399</v>
      </c>
      <c r="J151" s="341">
        <v>120</v>
      </c>
      <c r="K151" s="337"/>
    </row>
    <row r="152" s="1" customFormat="1" ht="15" customHeight="1">
      <c r="B152" s="314"/>
      <c r="C152" s="341" t="s">
        <v>446</v>
      </c>
      <c r="D152" s="289"/>
      <c r="E152" s="289"/>
      <c r="F152" s="342" t="s">
        <v>397</v>
      </c>
      <c r="G152" s="289"/>
      <c r="H152" s="341" t="s">
        <v>457</v>
      </c>
      <c r="I152" s="341" t="s">
        <v>399</v>
      </c>
      <c r="J152" s="341" t="s">
        <v>448</v>
      </c>
      <c r="K152" s="337"/>
    </row>
    <row r="153" s="1" customFormat="1" ht="15" customHeight="1">
      <c r="B153" s="314"/>
      <c r="C153" s="341" t="s">
        <v>345</v>
      </c>
      <c r="D153" s="289"/>
      <c r="E153" s="289"/>
      <c r="F153" s="342" t="s">
        <v>397</v>
      </c>
      <c r="G153" s="289"/>
      <c r="H153" s="341" t="s">
        <v>458</v>
      </c>
      <c r="I153" s="341" t="s">
        <v>399</v>
      </c>
      <c r="J153" s="341" t="s">
        <v>448</v>
      </c>
      <c r="K153" s="337"/>
    </row>
    <row r="154" s="1" customFormat="1" ht="15" customHeight="1">
      <c r="B154" s="314"/>
      <c r="C154" s="341" t="s">
        <v>402</v>
      </c>
      <c r="D154" s="289"/>
      <c r="E154" s="289"/>
      <c r="F154" s="342" t="s">
        <v>403</v>
      </c>
      <c r="G154" s="289"/>
      <c r="H154" s="341" t="s">
        <v>437</v>
      </c>
      <c r="I154" s="341" t="s">
        <v>399</v>
      </c>
      <c r="J154" s="341">
        <v>50</v>
      </c>
      <c r="K154" s="337"/>
    </row>
    <row r="155" s="1" customFormat="1" ht="15" customHeight="1">
      <c r="B155" s="314"/>
      <c r="C155" s="341" t="s">
        <v>405</v>
      </c>
      <c r="D155" s="289"/>
      <c r="E155" s="289"/>
      <c r="F155" s="342" t="s">
        <v>397</v>
      </c>
      <c r="G155" s="289"/>
      <c r="H155" s="341" t="s">
        <v>437</v>
      </c>
      <c r="I155" s="341" t="s">
        <v>407</v>
      </c>
      <c r="J155" s="341"/>
      <c r="K155" s="337"/>
    </row>
    <row r="156" s="1" customFormat="1" ht="15" customHeight="1">
      <c r="B156" s="314"/>
      <c r="C156" s="341" t="s">
        <v>416</v>
      </c>
      <c r="D156" s="289"/>
      <c r="E156" s="289"/>
      <c r="F156" s="342" t="s">
        <v>403</v>
      </c>
      <c r="G156" s="289"/>
      <c r="H156" s="341" t="s">
        <v>437</v>
      </c>
      <c r="I156" s="341" t="s">
        <v>399</v>
      </c>
      <c r="J156" s="341">
        <v>50</v>
      </c>
      <c r="K156" s="337"/>
    </row>
    <row r="157" s="1" customFormat="1" ht="15" customHeight="1">
      <c r="B157" s="314"/>
      <c r="C157" s="341" t="s">
        <v>424</v>
      </c>
      <c r="D157" s="289"/>
      <c r="E157" s="289"/>
      <c r="F157" s="342" t="s">
        <v>403</v>
      </c>
      <c r="G157" s="289"/>
      <c r="H157" s="341" t="s">
        <v>437</v>
      </c>
      <c r="I157" s="341" t="s">
        <v>399</v>
      </c>
      <c r="J157" s="341">
        <v>50</v>
      </c>
      <c r="K157" s="337"/>
    </row>
    <row r="158" s="1" customFormat="1" ht="15" customHeight="1">
      <c r="B158" s="314"/>
      <c r="C158" s="341" t="s">
        <v>422</v>
      </c>
      <c r="D158" s="289"/>
      <c r="E158" s="289"/>
      <c r="F158" s="342" t="s">
        <v>403</v>
      </c>
      <c r="G158" s="289"/>
      <c r="H158" s="341" t="s">
        <v>437</v>
      </c>
      <c r="I158" s="341" t="s">
        <v>399</v>
      </c>
      <c r="J158" s="341">
        <v>50</v>
      </c>
      <c r="K158" s="337"/>
    </row>
    <row r="159" s="1" customFormat="1" ht="15" customHeight="1">
      <c r="B159" s="314"/>
      <c r="C159" s="341" t="s">
        <v>94</v>
      </c>
      <c r="D159" s="289"/>
      <c r="E159" s="289"/>
      <c r="F159" s="342" t="s">
        <v>397</v>
      </c>
      <c r="G159" s="289"/>
      <c r="H159" s="341" t="s">
        <v>459</v>
      </c>
      <c r="I159" s="341" t="s">
        <v>399</v>
      </c>
      <c r="J159" s="341" t="s">
        <v>460</v>
      </c>
      <c r="K159" s="337"/>
    </row>
    <row r="160" s="1" customFormat="1" ht="15" customHeight="1">
      <c r="B160" s="314"/>
      <c r="C160" s="341" t="s">
        <v>461</v>
      </c>
      <c r="D160" s="289"/>
      <c r="E160" s="289"/>
      <c r="F160" s="342" t="s">
        <v>397</v>
      </c>
      <c r="G160" s="289"/>
      <c r="H160" s="341" t="s">
        <v>462</v>
      </c>
      <c r="I160" s="341" t="s">
        <v>432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463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391</v>
      </c>
      <c r="D166" s="304"/>
      <c r="E166" s="304"/>
      <c r="F166" s="304" t="s">
        <v>392</v>
      </c>
      <c r="G166" s="346"/>
      <c r="H166" s="347" t="s">
        <v>58</v>
      </c>
      <c r="I166" s="347" t="s">
        <v>61</v>
      </c>
      <c r="J166" s="304" t="s">
        <v>393</v>
      </c>
      <c r="K166" s="281"/>
    </row>
    <row r="167" s="1" customFormat="1" ht="17.25" customHeight="1">
      <c r="B167" s="282"/>
      <c r="C167" s="306" t="s">
        <v>394</v>
      </c>
      <c r="D167" s="306"/>
      <c r="E167" s="306"/>
      <c r="F167" s="307" t="s">
        <v>395</v>
      </c>
      <c r="G167" s="348"/>
      <c r="H167" s="349"/>
      <c r="I167" s="349"/>
      <c r="J167" s="306" t="s">
        <v>396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400</v>
      </c>
      <c r="D169" s="289"/>
      <c r="E169" s="289"/>
      <c r="F169" s="312" t="s">
        <v>397</v>
      </c>
      <c r="G169" s="289"/>
      <c r="H169" s="289" t="s">
        <v>437</v>
      </c>
      <c r="I169" s="289" t="s">
        <v>399</v>
      </c>
      <c r="J169" s="289">
        <v>120</v>
      </c>
      <c r="K169" s="337"/>
    </row>
    <row r="170" s="1" customFormat="1" ht="15" customHeight="1">
      <c r="B170" s="314"/>
      <c r="C170" s="289" t="s">
        <v>446</v>
      </c>
      <c r="D170" s="289"/>
      <c r="E170" s="289"/>
      <c r="F170" s="312" t="s">
        <v>397</v>
      </c>
      <c r="G170" s="289"/>
      <c r="H170" s="289" t="s">
        <v>447</v>
      </c>
      <c r="I170" s="289" t="s">
        <v>399</v>
      </c>
      <c r="J170" s="289" t="s">
        <v>448</v>
      </c>
      <c r="K170" s="337"/>
    </row>
    <row r="171" s="1" customFormat="1" ht="15" customHeight="1">
      <c r="B171" s="314"/>
      <c r="C171" s="289" t="s">
        <v>345</v>
      </c>
      <c r="D171" s="289"/>
      <c r="E171" s="289"/>
      <c r="F171" s="312" t="s">
        <v>397</v>
      </c>
      <c r="G171" s="289"/>
      <c r="H171" s="289" t="s">
        <v>464</v>
      </c>
      <c r="I171" s="289" t="s">
        <v>399</v>
      </c>
      <c r="J171" s="289" t="s">
        <v>448</v>
      </c>
      <c r="K171" s="337"/>
    </row>
    <row r="172" s="1" customFormat="1" ht="15" customHeight="1">
      <c r="B172" s="314"/>
      <c r="C172" s="289" t="s">
        <v>402</v>
      </c>
      <c r="D172" s="289"/>
      <c r="E172" s="289"/>
      <c r="F172" s="312" t="s">
        <v>403</v>
      </c>
      <c r="G172" s="289"/>
      <c r="H172" s="289" t="s">
        <v>464</v>
      </c>
      <c r="I172" s="289" t="s">
        <v>399</v>
      </c>
      <c r="J172" s="289">
        <v>50</v>
      </c>
      <c r="K172" s="337"/>
    </row>
    <row r="173" s="1" customFormat="1" ht="15" customHeight="1">
      <c r="B173" s="314"/>
      <c r="C173" s="289" t="s">
        <v>405</v>
      </c>
      <c r="D173" s="289"/>
      <c r="E173" s="289"/>
      <c r="F173" s="312" t="s">
        <v>397</v>
      </c>
      <c r="G173" s="289"/>
      <c r="H173" s="289" t="s">
        <v>464</v>
      </c>
      <c r="I173" s="289" t="s">
        <v>407</v>
      </c>
      <c r="J173" s="289"/>
      <c r="K173" s="337"/>
    </row>
    <row r="174" s="1" customFormat="1" ht="15" customHeight="1">
      <c r="B174" s="314"/>
      <c r="C174" s="289" t="s">
        <v>416</v>
      </c>
      <c r="D174" s="289"/>
      <c r="E174" s="289"/>
      <c r="F174" s="312" t="s">
        <v>403</v>
      </c>
      <c r="G174" s="289"/>
      <c r="H174" s="289" t="s">
        <v>464</v>
      </c>
      <c r="I174" s="289" t="s">
        <v>399</v>
      </c>
      <c r="J174" s="289">
        <v>50</v>
      </c>
      <c r="K174" s="337"/>
    </row>
    <row r="175" s="1" customFormat="1" ht="15" customHeight="1">
      <c r="B175" s="314"/>
      <c r="C175" s="289" t="s">
        <v>424</v>
      </c>
      <c r="D175" s="289"/>
      <c r="E175" s="289"/>
      <c r="F175" s="312" t="s">
        <v>403</v>
      </c>
      <c r="G175" s="289"/>
      <c r="H175" s="289" t="s">
        <v>464</v>
      </c>
      <c r="I175" s="289" t="s">
        <v>399</v>
      </c>
      <c r="J175" s="289">
        <v>50</v>
      </c>
      <c r="K175" s="337"/>
    </row>
    <row r="176" s="1" customFormat="1" ht="15" customHeight="1">
      <c r="B176" s="314"/>
      <c r="C176" s="289" t="s">
        <v>422</v>
      </c>
      <c r="D176" s="289"/>
      <c r="E176" s="289"/>
      <c r="F176" s="312" t="s">
        <v>403</v>
      </c>
      <c r="G176" s="289"/>
      <c r="H176" s="289" t="s">
        <v>464</v>
      </c>
      <c r="I176" s="289" t="s">
        <v>399</v>
      </c>
      <c r="J176" s="289">
        <v>50</v>
      </c>
      <c r="K176" s="337"/>
    </row>
    <row r="177" s="1" customFormat="1" ht="15" customHeight="1">
      <c r="B177" s="314"/>
      <c r="C177" s="289" t="s">
        <v>105</v>
      </c>
      <c r="D177" s="289"/>
      <c r="E177" s="289"/>
      <c r="F177" s="312" t="s">
        <v>397</v>
      </c>
      <c r="G177" s="289"/>
      <c r="H177" s="289" t="s">
        <v>465</v>
      </c>
      <c r="I177" s="289" t="s">
        <v>466</v>
      </c>
      <c r="J177" s="289"/>
      <c r="K177" s="337"/>
    </row>
    <row r="178" s="1" customFormat="1" ht="15" customHeight="1">
      <c r="B178" s="314"/>
      <c r="C178" s="289" t="s">
        <v>61</v>
      </c>
      <c r="D178" s="289"/>
      <c r="E178" s="289"/>
      <c r="F178" s="312" t="s">
        <v>397</v>
      </c>
      <c r="G178" s="289"/>
      <c r="H178" s="289" t="s">
        <v>467</v>
      </c>
      <c r="I178" s="289" t="s">
        <v>468</v>
      </c>
      <c r="J178" s="289">
        <v>1</v>
      </c>
      <c r="K178" s="337"/>
    </row>
    <row r="179" s="1" customFormat="1" ht="15" customHeight="1">
      <c r="B179" s="314"/>
      <c r="C179" s="289" t="s">
        <v>57</v>
      </c>
      <c r="D179" s="289"/>
      <c r="E179" s="289"/>
      <c r="F179" s="312" t="s">
        <v>397</v>
      </c>
      <c r="G179" s="289"/>
      <c r="H179" s="289" t="s">
        <v>469</v>
      </c>
      <c r="I179" s="289" t="s">
        <v>399</v>
      </c>
      <c r="J179" s="289">
        <v>20</v>
      </c>
      <c r="K179" s="337"/>
    </row>
    <row r="180" s="1" customFormat="1" ht="15" customHeight="1">
      <c r="B180" s="314"/>
      <c r="C180" s="289" t="s">
        <v>58</v>
      </c>
      <c r="D180" s="289"/>
      <c r="E180" s="289"/>
      <c r="F180" s="312" t="s">
        <v>397</v>
      </c>
      <c r="G180" s="289"/>
      <c r="H180" s="289" t="s">
        <v>470</v>
      </c>
      <c r="I180" s="289" t="s">
        <v>399</v>
      </c>
      <c r="J180" s="289">
        <v>255</v>
      </c>
      <c r="K180" s="337"/>
    </row>
    <row r="181" s="1" customFormat="1" ht="15" customHeight="1">
      <c r="B181" s="314"/>
      <c r="C181" s="289" t="s">
        <v>106</v>
      </c>
      <c r="D181" s="289"/>
      <c r="E181" s="289"/>
      <c r="F181" s="312" t="s">
        <v>397</v>
      </c>
      <c r="G181" s="289"/>
      <c r="H181" s="289" t="s">
        <v>361</v>
      </c>
      <c r="I181" s="289" t="s">
        <v>399</v>
      </c>
      <c r="J181" s="289">
        <v>10</v>
      </c>
      <c r="K181" s="337"/>
    </row>
    <row r="182" s="1" customFormat="1" ht="15" customHeight="1">
      <c r="B182" s="314"/>
      <c r="C182" s="289" t="s">
        <v>107</v>
      </c>
      <c r="D182" s="289"/>
      <c r="E182" s="289"/>
      <c r="F182" s="312" t="s">
        <v>397</v>
      </c>
      <c r="G182" s="289"/>
      <c r="H182" s="289" t="s">
        <v>471</v>
      </c>
      <c r="I182" s="289" t="s">
        <v>432</v>
      </c>
      <c r="J182" s="289"/>
      <c r="K182" s="337"/>
    </row>
    <row r="183" s="1" customFormat="1" ht="15" customHeight="1">
      <c r="B183" s="314"/>
      <c r="C183" s="289" t="s">
        <v>472</v>
      </c>
      <c r="D183" s="289"/>
      <c r="E183" s="289"/>
      <c r="F183" s="312" t="s">
        <v>397</v>
      </c>
      <c r="G183" s="289"/>
      <c r="H183" s="289" t="s">
        <v>473</v>
      </c>
      <c r="I183" s="289" t="s">
        <v>432</v>
      </c>
      <c r="J183" s="289"/>
      <c r="K183" s="337"/>
    </row>
    <row r="184" s="1" customFormat="1" ht="15" customHeight="1">
      <c r="B184" s="314"/>
      <c r="C184" s="289" t="s">
        <v>461</v>
      </c>
      <c r="D184" s="289"/>
      <c r="E184" s="289"/>
      <c r="F184" s="312" t="s">
        <v>397</v>
      </c>
      <c r="G184" s="289"/>
      <c r="H184" s="289" t="s">
        <v>474</v>
      </c>
      <c r="I184" s="289" t="s">
        <v>432</v>
      </c>
      <c r="J184" s="289"/>
      <c r="K184" s="337"/>
    </row>
    <row r="185" s="1" customFormat="1" ht="15" customHeight="1">
      <c r="B185" s="314"/>
      <c r="C185" s="289" t="s">
        <v>109</v>
      </c>
      <c r="D185" s="289"/>
      <c r="E185" s="289"/>
      <c r="F185" s="312" t="s">
        <v>403</v>
      </c>
      <c r="G185" s="289"/>
      <c r="H185" s="289" t="s">
        <v>475</v>
      </c>
      <c r="I185" s="289" t="s">
        <v>399</v>
      </c>
      <c r="J185" s="289">
        <v>50</v>
      </c>
      <c r="K185" s="337"/>
    </row>
    <row r="186" s="1" customFormat="1" ht="15" customHeight="1">
      <c r="B186" s="314"/>
      <c r="C186" s="289" t="s">
        <v>476</v>
      </c>
      <c r="D186" s="289"/>
      <c r="E186" s="289"/>
      <c r="F186" s="312" t="s">
        <v>403</v>
      </c>
      <c r="G186" s="289"/>
      <c r="H186" s="289" t="s">
        <v>477</v>
      </c>
      <c r="I186" s="289" t="s">
        <v>478</v>
      </c>
      <c r="J186" s="289"/>
      <c r="K186" s="337"/>
    </row>
    <row r="187" s="1" customFormat="1" ht="15" customHeight="1">
      <c r="B187" s="314"/>
      <c r="C187" s="289" t="s">
        <v>479</v>
      </c>
      <c r="D187" s="289"/>
      <c r="E187" s="289"/>
      <c r="F187" s="312" t="s">
        <v>403</v>
      </c>
      <c r="G187" s="289"/>
      <c r="H187" s="289" t="s">
        <v>480</v>
      </c>
      <c r="I187" s="289" t="s">
        <v>478</v>
      </c>
      <c r="J187" s="289"/>
      <c r="K187" s="337"/>
    </row>
    <row r="188" s="1" customFormat="1" ht="15" customHeight="1">
      <c r="B188" s="314"/>
      <c r="C188" s="289" t="s">
        <v>481</v>
      </c>
      <c r="D188" s="289"/>
      <c r="E188" s="289"/>
      <c r="F188" s="312" t="s">
        <v>403</v>
      </c>
      <c r="G188" s="289"/>
      <c r="H188" s="289" t="s">
        <v>482</v>
      </c>
      <c r="I188" s="289" t="s">
        <v>478</v>
      </c>
      <c r="J188" s="289"/>
      <c r="K188" s="337"/>
    </row>
    <row r="189" s="1" customFormat="1" ht="15" customHeight="1">
      <c r="B189" s="314"/>
      <c r="C189" s="350" t="s">
        <v>483</v>
      </c>
      <c r="D189" s="289"/>
      <c r="E189" s="289"/>
      <c r="F189" s="312" t="s">
        <v>403</v>
      </c>
      <c r="G189" s="289"/>
      <c r="H189" s="289" t="s">
        <v>484</v>
      </c>
      <c r="I189" s="289" t="s">
        <v>485</v>
      </c>
      <c r="J189" s="351" t="s">
        <v>486</v>
      </c>
      <c r="K189" s="337"/>
    </row>
    <row r="190" s="17" customFormat="1" ht="15" customHeight="1">
      <c r="B190" s="352"/>
      <c r="C190" s="353" t="s">
        <v>487</v>
      </c>
      <c r="D190" s="354"/>
      <c r="E190" s="354"/>
      <c r="F190" s="355" t="s">
        <v>403</v>
      </c>
      <c r="G190" s="354"/>
      <c r="H190" s="354" t="s">
        <v>488</v>
      </c>
      <c r="I190" s="354" t="s">
        <v>485</v>
      </c>
      <c r="J190" s="356" t="s">
        <v>486</v>
      </c>
      <c r="K190" s="357"/>
    </row>
    <row r="191" s="1" customFormat="1" ht="15" customHeight="1">
      <c r="B191" s="314"/>
      <c r="C191" s="350" t="s">
        <v>46</v>
      </c>
      <c r="D191" s="289"/>
      <c r="E191" s="289"/>
      <c r="F191" s="312" t="s">
        <v>397</v>
      </c>
      <c r="G191" s="289"/>
      <c r="H191" s="286" t="s">
        <v>489</v>
      </c>
      <c r="I191" s="289" t="s">
        <v>490</v>
      </c>
      <c r="J191" s="289"/>
      <c r="K191" s="337"/>
    </row>
    <row r="192" s="1" customFormat="1" ht="15" customHeight="1">
      <c r="B192" s="314"/>
      <c r="C192" s="350" t="s">
        <v>491</v>
      </c>
      <c r="D192" s="289"/>
      <c r="E192" s="289"/>
      <c r="F192" s="312" t="s">
        <v>397</v>
      </c>
      <c r="G192" s="289"/>
      <c r="H192" s="289" t="s">
        <v>492</v>
      </c>
      <c r="I192" s="289" t="s">
        <v>432</v>
      </c>
      <c r="J192" s="289"/>
      <c r="K192" s="337"/>
    </row>
    <row r="193" s="1" customFormat="1" ht="15" customHeight="1">
      <c r="B193" s="314"/>
      <c r="C193" s="350" t="s">
        <v>493</v>
      </c>
      <c r="D193" s="289"/>
      <c r="E193" s="289"/>
      <c r="F193" s="312" t="s">
        <v>397</v>
      </c>
      <c r="G193" s="289"/>
      <c r="H193" s="289" t="s">
        <v>494</v>
      </c>
      <c r="I193" s="289" t="s">
        <v>432</v>
      </c>
      <c r="J193" s="289"/>
      <c r="K193" s="337"/>
    </row>
    <row r="194" s="1" customFormat="1" ht="15" customHeight="1">
      <c r="B194" s="314"/>
      <c r="C194" s="350" t="s">
        <v>495</v>
      </c>
      <c r="D194" s="289"/>
      <c r="E194" s="289"/>
      <c r="F194" s="312" t="s">
        <v>403</v>
      </c>
      <c r="G194" s="289"/>
      <c r="H194" s="289" t="s">
        <v>496</v>
      </c>
      <c r="I194" s="289" t="s">
        <v>432</v>
      </c>
      <c r="J194" s="289"/>
      <c r="K194" s="337"/>
    </row>
    <row r="195" s="1" customFormat="1" ht="15" customHeight="1">
      <c r="B195" s="343"/>
      <c r="C195" s="358"/>
      <c r="D195" s="323"/>
      <c r="E195" s="323"/>
      <c r="F195" s="323"/>
      <c r="G195" s="323"/>
      <c r="H195" s="323"/>
      <c r="I195" s="323"/>
      <c r="J195" s="323"/>
      <c r="K195" s="344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325"/>
      <c r="C197" s="335"/>
      <c r="D197" s="335"/>
      <c r="E197" s="335"/>
      <c r="F197" s="345"/>
      <c r="G197" s="335"/>
      <c r="H197" s="335"/>
      <c r="I197" s="335"/>
      <c r="J197" s="335"/>
      <c r="K197" s="325"/>
    </row>
    <row r="198" s="1" customFormat="1" ht="18.75" customHeight="1">
      <c r="B198" s="297"/>
      <c r="C198" s="297"/>
      <c r="D198" s="297"/>
      <c r="E198" s="297"/>
      <c r="F198" s="297"/>
      <c r="G198" s="297"/>
      <c r="H198" s="297"/>
      <c r="I198" s="297"/>
      <c r="J198" s="297"/>
      <c r="K198" s="297"/>
    </row>
    <row r="199" s="1" customFormat="1" ht="13.5">
      <c r="B199" s="276"/>
      <c r="C199" s="277"/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1">
      <c r="B200" s="279"/>
      <c r="C200" s="280" t="s">
        <v>497</v>
      </c>
      <c r="D200" s="280"/>
      <c r="E200" s="280"/>
      <c r="F200" s="280"/>
      <c r="G200" s="280"/>
      <c r="H200" s="280"/>
      <c r="I200" s="280"/>
      <c r="J200" s="280"/>
      <c r="K200" s="281"/>
    </row>
    <row r="201" s="1" customFormat="1" ht="25.5" customHeight="1">
      <c r="B201" s="279"/>
      <c r="C201" s="359" t="s">
        <v>498</v>
      </c>
      <c r="D201" s="359"/>
      <c r="E201" s="359"/>
      <c r="F201" s="359" t="s">
        <v>499</v>
      </c>
      <c r="G201" s="360"/>
      <c r="H201" s="359" t="s">
        <v>500</v>
      </c>
      <c r="I201" s="359"/>
      <c r="J201" s="359"/>
      <c r="K201" s="281"/>
    </row>
    <row r="202" s="1" customFormat="1" ht="5.25" customHeight="1">
      <c r="B202" s="314"/>
      <c r="C202" s="309"/>
      <c r="D202" s="309"/>
      <c r="E202" s="309"/>
      <c r="F202" s="309"/>
      <c r="G202" s="335"/>
      <c r="H202" s="309"/>
      <c r="I202" s="309"/>
      <c r="J202" s="309"/>
      <c r="K202" s="337"/>
    </row>
    <row r="203" s="1" customFormat="1" ht="15" customHeight="1">
      <c r="B203" s="314"/>
      <c r="C203" s="289" t="s">
        <v>490</v>
      </c>
      <c r="D203" s="289"/>
      <c r="E203" s="289"/>
      <c r="F203" s="312" t="s">
        <v>47</v>
      </c>
      <c r="G203" s="289"/>
      <c r="H203" s="289" t="s">
        <v>501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48</v>
      </c>
      <c r="G204" s="289"/>
      <c r="H204" s="289" t="s">
        <v>502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51</v>
      </c>
      <c r="G205" s="289"/>
      <c r="H205" s="289" t="s">
        <v>503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49</v>
      </c>
      <c r="G206" s="289"/>
      <c r="H206" s="289" t="s">
        <v>504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 t="s">
        <v>50</v>
      </c>
      <c r="G207" s="289"/>
      <c r="H207" s="289" t="s">
        <v>505</v>
      </c>
      <c r="I207" s="289"/>
      <c r="J207" s="289"/>
      <c r="K207" s="337"/>
    </row>
    <row r="208" s="1" customFormat="1" ht="15" customHeight="1">
      <c r="B208" s="314"/>
      <c r="C208" s="289"/>
      <c r="D208" s="289"/>
      <c r="E208" s="289"/>
      <c r="F208" s="312"/>
      <c r="G208" s="289"/>
      <c r="H208" s="289"/>
      <c r="I208" s="289"/>
      <c r="J208" s="289"/>
      <c r="K208" s="337"/>
    </row>
    <row r="209" s="1" customFormat="1" ht="15" customHeight="1">
      <c r="B209" s="314"/>
      <c r="C209" s="289" t="s">
        <v>444</v>
      </c>
      <c r="D209" s="289"/>
      <c r="E209" s="289"/>
      <c r="F209" s="312" t="s">
        <v>83</v>
      </c>
      <c r="G209" s="289"/>
      <c r="H209" s="289" t="s">
        <v>506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339</v>
      </c>
      <c r="G210" s="289"/>
      <c r="H210" s="289" t="s">
        <v>340</v>
      </c>
      <c r="I210" s="289"/>
      <c r="J210" s="289"/>
      <c r="K210" s="337"/>
    </row>
    <row r="211" s="1" customFormat="1" ht="15" customHeight="1">
      <c r="B211" s="314"/>
      <c r="C211" s="289"/>
      <c r="D211" s="289"/>
      <c r="E211" s="289"/>
      <c r="F211" s="312" t="s">
        <v>337</v>
      </c>
      <c r="G211" s="289"/>
      <c r="H211" s="289" t="s">
        <v>507</v>
      </c>
      <c r="I211" s="289"/>
      <c r="J211" s="289"/>
      <c r="K211" s="337"/>
    </row>
    <row r="212" s="1" customFormat="1" ht="15" customHeight="1">
      <c r="B212" s="361"/>
      <c r="C212" s="289"/>
      <c r="D212" s="289"/>
      <c r="E212" s="289"/>
      <c r="F212" s="312" t="s">
        <v>341</v>
      </c>
      <c r="G212" s="350"/>
      <c r="H212" s="341" t="s">
        <v>342</v>
      </c>
      <c r="I212" s="341"/>
      <c r="J212" s="341"/>
      <c r="K212" s="362"/>
    </row>
    <row r="213" s="1" customFormat="1" ht="15" customHeight="1">
      <c r="B213" s="361"/>
      <c r="C213" s="289"/>
      <c r="D213" s="289"/>
      <c r="E213" s="289"/>
      <c r="F213" s="312" t="s">
        <v>343</v>
      </c>
      <c r="G213" s="350"/>
      <c r="H213" s="341" t="s">
        <v>508</v>
      </c>
      <c r="I213" s="341"/>
      <c r="J213" s="341"/>
      <c r="K213" s="362"/>
    </row>
    <row r="214" s="1" customFormat="1" ht="15" customHeight="1">
      <c r="B214" s="361"/>
      <c r="C214" s="289"/>
      <c r="D214" s="289"/>
      <c r="E214" s="289"/>
      <c r="F214" s="312"/>
      <c r="G214" s="350"/>
      <c r="H214" s="341"/>
      <c r="I214" s="341"/>
      <c r="J214" s="341"/>
      <c r="K214" s="362"/>
    </row>
    <row r="215" s="1" customFormat="1" ht="15" customHeight="1">
      <c r="B215" s="361"/>
      <c r="C215" s="289" t="s">
        <v>468</v>
      </c>
      <c r="D215" s="289"/>
      <c r="E215" s="289"/>
      <c r="F215" s="312">
        <v>1</v>
      </c>
      <c r="G215" s="350"/>
      <c r="H215" s="341" t="s">
        <v>509</v>
      </c>
      <c r="I215" s="341"/>
      <c r="J215" s="341"/>
      <c r="K215" s="362"/>
    </row>
    <row r="216" s="1" customFormat="1" ht="15" customHeight="1">
      <c r="B216" s="361"/>
      <c r="C216" s="289"/>
      <c r="D216" s="289"/>
      <c r="E216" s="289"/>
      <c r="F216" s="312">
        <v>2</v>
      </c>
      <c r="G216" s="350"/>
      <c r="H216" s="341" t="s">
        <v>510</v>
      </c>
      <c r="I216" s="341"/>
      <c r="J216" s="341"/>
      <c r="K216" s="362"/>
    </row>
    <row r="217" s="1" customFormat="1" ht="15" customHeight="1">
      <c r="B217" s="361"/>
      <c r="C217" s="289"/>
      <c r="D217" s="289"/>
      <c r="E217" s="289"/>
      <c r="F217" s="312">
        <v>3</v>
      </c>
      <c r="G217" s="350"/>
      <c r="H217" s="341" t="s">
        <v>511</v>
      </c>
      <c r="I217" s="341"/>
      <c r="J217" s="341"/>
      <c r="K217" s="362"/>
    </row>
    <row r="218" s="1" customFormat="1" ht="15" customHeight="1">
      <c r="B218" s="361"/>
      <c r="C218" s="289"/>
      <c r="D218" s="289"/>
      <c r="E218" s="289"/>
      <c r="F218" s="312">
        <v>4</v>
      </c>
      <c r="G218" s="350"/>
      <c r="H218" s="341" t="s">
        <v>512</v>
      </c>
      <c r="I218" s="341"/>
      <c r="J218" s="341"/>
      <c r="K218" s="362"/>
    </row>
    <row r="219" s="1" customFormat="1" ht="12.75" customHeight="1">
      <c r="B219" s="363"/>
      <c r="C219" s="364"/>
      <c r="D219" s="364"/>
      <c r="E219" s="364"/>
      <c r="F219" s="364"/>
      <c r="G219" s="364"/>
      <c r="H219" s="364"/>
      <c r="I219" s="364"/>
      <c r="J219" s="364"/>
      <c r="K219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2025-05-20T08:51:08Z</dcterms:created>
  <dcterms:modified xsi:type="dcterms:W3CDTF">2025-05-20T08:51:12Z</dcterms:modified>
</cp:coreProperties>
</file>